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757" activeTab="2"/>
  </bookViews>
  <sheets>
    <sheet name="2015公共预算经济分类" sheetId="1" r:id="rId1"/>
    <sheet name="2015基金支出经济分类" sheetId="2" r:id="rId2"/>
    <sheet name="2015年沙县支出决算明细表（经济分类）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<sst xmlns="http://schemas.openxmlformats.org/spreadsheetml/2006/main" count="1159" uniqueCount="286">
  <si>
    <t>54</t>
  </si>
  <si>
    <t>14</t>
  </si>
  <si>
    <t>住房公积金</t>
  </si>
  <si>
    <t>31</t>
  </si>
  <si>
    <t>其他交通工具购置</t>
  </si>
  <si>
    <t>大型修缮</t>
  </si>
  <si>
    <t>维修（护）费</t>
  </si>
  <si>
    <t>差旅费</t>
  </si>
  <si>
    <t>71</t>
  </si>
  <si>
    <t>35</t>
  </si>
  <si>
    <t>国内债务付息</t>
  </si>
  <si>
    <t>购房补贴</t>
  </si>
  <si>
    <t>90</t>
  </si>
  <si>
    <t>75</t>
  </si>
  <si>
    <t>债务利息支出</t>
  </si>
  <si>
    <t>50</t>
  </si>
  <si>
    <t>10</t>
  </si>
  <si>
    <t>栏次</t>
  </si>
  <si>
    <t>咨询费</t>
  </si>
  <si>
    <t>73</t>
  </si>
  <si>
    <t>2015年度</t>
  </si>
  <si>
    <t>33</t>
  </si>
  <si>
    <t>58</t>
  </si>
  <si>
    <t>赠与</t>
  </si>
  <si>
    <t>一般公共预算财政拨款支出经济分类补充资料表</t>
  </si>
  <si>
    <t>16</t>
  </si>
  <si>
    <t>公务用车运行维护费</t>
  </si>
  <si>
    <t>18</t>
  </si>
  <si>
    <t>奖金</t>
  </si>
  <si>
    <t>56</t>
  </si>
  <si>
    <t>12</t>
  </si>
  <si>
    <t>52</t>
  </si>
  <si>
    <t>伙食费</t>
  </si>
  <si>
    <t>小   计</t>
  </si>
  <si>
    <t>39</t>
  </si>
  <si>
    <t>92</t>
  </si>
  <si>
    <t>77</t>
  </si>
  <si>
    <t>79</t>
  </si>
  <si>
    <t>公务用车购置</t>
  </si>
  <si>
    <t>37</t>
  </si>
  <si>
    <t>专用燃料费</t>
  </si>
  <si>
    <t>44</t>
  </si>
  <si>
    <t>其他对个人和家庭的补助支出</t>
  </si>
  <si>
    <t>物业管理费</t>
  </si>
  <si>
    <t>手续费</t>
  </si>
  <si>
    <t>1</t>
  </si>
  <si>
    <t>基本工资</t>
  </si>
  <si>
    <t>会议费</t>
  </si>
  <si>
    <t>21</t>
  </si>
  <si>
    <t>84</t>
  </si>
  <si>
    <t>61</t>
  </si>
  <si>
    <t>5</t>
  </si>
  <si>
    <t>25</t>
  </si>
  <si>
    <t>当年结转结余预计支出</t>
  </si>
  <si>
    <t>产权参股</t>
  </si>
  <si>
    <t>65</t>
  </si>
  <si>
    <t>80</t>
  </si>
  <si>
    <t>其他对企事业单位的补贴</t>
  </si>
  <si>
    <t>伙食补助费</t>
  </si>
  <si>
    <t>40</t>
  </si>
  <si>
    <t>其他资本性支出</t>
  </si>
  <si>
    <t>合计</t>
  </si>
  <si>
    <t>小计</t>
  </si>
  <si>
    <t>86</t>
  </si>
  <si>
    <t>社会保障缴费</t>
  </si>
  <si>
    <t>63</t>
  </si>
  <si>
    <t>税金及附加费用</t>
  </si>
  <si>
    <t>3</t>
  </si>
  <si>
    <t>委托业务费</t>
  </si>
  <si>
    <t>88</t>
  </si>
  <si>
    <t>23</t>
  </si>
  <si>
    <t>印刷费</t>
  </si>
  <si>
    <t>48</t>
  </si>
  <si>
    <t>救济费</t>
  </si>
  <si>
    <t>基本建设支出</t>
  </si>
  <si>
    <t>其他工资福利支出</t>
  </si>
  <si>
    <t>退休费</t>
  </si>
  <si>
    <t>其他商品和服务支出</t>
  </si>
  <si>
    <t>行次</t>
  </si>
  <si>
    <t>46</t>
  </si>
  <si>
    <t>其他支出</t>
  </si>
  <si>
    <t>安置补助</t>
  </si>
  <si>
    <t>退职（役）费</t>
  </si>
  <si>
    <t>离休费</t>
  </si>
  <si>
    <t>水费</t>
  </si>
  <si>
    <t>42</t>
  </si>
  <si>
    <t>地上附着物和青苗补偿</t>
  </si>
  <si>
    <t>29</t>
  </si>
  <si>
    <t>67</t>
  </si>
  <si>
    <t>9</t>
  </si>
  <si>
    <t>津贴补贴</t>
  </si>
  <si>
    <t>82</t>
  </si>
  <si>
    <t>拆迁补偿</t>
  </si>
  <si>
    <t>69</t>
  </si>
  <si>
    <t>7</t>
  </si>
  <si>
    <t>27</t>
  </si>
  <si>
    <t>生活补助</t>
  </si>
  <si>
    <t>91</t>
  </si>
  <si>
    <t>生产补贴</t>
  </si>
  <si>
    <t>74</t>
  </si>
  <si>
    <t>34</t>
  </si>
  <si>
    <t>房屋建筑物购建</t>
  </si>
  <si>
    <t>11</t>
  </si>
  <si>
    <t>51</t>
  </si>
  <si>
    <t>被装购置费</t>
  </si>
  <si>
    <t>物资储备</t>
  </si>
  <si>
    <t>15</t>
  </si>
  <si>
    <t>55</t>
  </si>
  <si>
    <t>办公设备购置</t>
  </si>
  <si>
    <t>70</t>
  </si>
  <si>
    <t>土地补偿</t>
  </si>
  <si>
    <t>30</t>
  </si>
  <si>
    <t>—</t>
  </si>
  <si>
    <t>商品和服务支出</t>
  </si>
  <si>
    <t>53</t>
  </si>
  <si>
    <t>奖励金</t>
  </si>
  <si>
    <t>福利费</t>
  </si>
  <si>
    <t>13</t>
  </si>
  <si>
    <t>工资福利支出</t>
  </si>
  <si>
    <t>信息网络及软件购置更新</t>
  </si>
  <si>
    <t>其他交通费用</t>
  </si>
  <si>
    <t>其他基本建设支出</t>
  </si>
  <si>
    <t>医疗费</t>
  </si>
  <si>
    <t>36</t>
  </si>
  <si>
    <t>78</t>
  </si>
  <si>
    <t>抚恤金</t>
  </si>
  <si>
    <t>工会经费</t>
  </si>
  <si>
    <t>76</t>
  </si>
  <si>
    <t>公务接待费</t>
  </si>
  <si>
    <t>38</t>
  </si>
  <si>
    <t>32</t>
  </si>
  <si>
    <t>72</t>
  </si>
  <si>
    <t>租赁费</t>
  </si>
  <si>
    <t>劳务费</t>
  </si>
  <si>
    <t>取暖费</t>
  </si>
  <si>
    <t>57</t>
  </si>
  <si>
    <t>19</t>
  </si>
  <si>
    <t>17</t>
  </si>
  <si>
    <t>59</t>
  </si>
  <si>
    <t>64</t>
  </si>
  <si>
    <t>81</t>
  </si>
  <si>
    <t>基础设施建设</t>
  </si>
  <si>
    <t>24</t>
  </si>
  <si>
    <t>对企事业单位的补贴</t>
  </si>
  <si>
    <t>4</t>
  </si>
  <si>
    <t>培训费</t>
  </si>
  <si>
    <t>— %d —</t>
  </si>
  <si>
    <t>企业政策性补贴</t>
  </si>
  <si>
    <t>其中：当年拨款收入形成的支出</t>
  </si>
  <si>
    <t>41</t>
  </si>
  <si>
    <t>因公出国（境）费用</t>
  </si>
  <si>
    <t>助学金</t>
  </si>
  <si>
    <t>45</t>
  </si>
  <si>
    <t>提租补贴</t>
  </si>
  <si>
    <t>项目</t>
  </si>
  <si>
    <t>85</t>
  </si>
  <si>
    <t>60</t>
  </si>
  <si>
    <t>20</t>
  </si>
  <si>
    <t>邮电费</t>
  </si>
  <si>
    <t>财政贴息</t>
  </si>
  <si>
    <t>办公费</t>
  </si>
  <si>
    <t>专用设备购置</t>
  </si>
  <si>
    <t>43</t>
  </si>
  <si>
    <t>国外债务付息</t>
  </si>
  <si>
    <t>财决福建03表</t>
  </si>
  <si>
    <t>事业单位补贴</t>
  </si>
  <si>
    <t>绩效工资</t>
  </si>
  <si>
    <t>26</t>
  </si>
  <si>
    <t>金额单位：元</t>
  </si>
  <si>
    <t>68</t>
  </si>
  <si>
    <t>6</t>
  </si>
  <si>
    <t>66</t>
  </si>
  <si>
    <t>8</t>
  </si>
  <si>
    <t>电费</t>
  </si>
  <si>
    <t>83</t>
  </si>
  <si>
    <t>贷款转贷</t>
  </si>
  <si>
    <t>28</t>
  </si>
  <si>
    <t>专用材料费</t>
  </si>
  <si>
    <t>22</t>
  </si>
  <si>
    <t>2</t>
  </si>
  <si>
    <t>89</t>
  </si>
  <si>
    <t>87</t>
  </si>
  <si>
    <t>62</t>
  </si>
  <si>
    <t>编制单位：福建省三明市沙  县2015年度部门决算汇总</t>
  </si>
  <si>
    <t>47</t>
  </si>
  <si>
    <t>49</t>
  </si>
  <si>
    <t>对个人和家庭的补助</t>
  </si>
  <si>
    <t/>
  </si>
  <si>
    <t>合计</t>
  </si>
  <si>
    <t>代列支出</t>
  </si>
  <si>
    <t xml:space="preserve">部门小计 </t>
  </si>
  <si>
    <t>政府性基金预算财政拨款支出决算明细表</t>
  </si>
  <si>
    <t>财决10表</t>
  </si>
  <si>
    <t>支出功能分类科目编码</t>
  </si>
  <si>
    <t>科目名称</t>
  </si>
  <si>
    <t>类</t>
  </si>
  <si>
    <t>款</t>
  </si>
  <si>
    <t>项</t>
  </si>
  <si>
    <t>部门</t>
  </si>
  <si>
    <t>代列</t>
  </si>
  <si>
    <t>单位：万元</t>
  </si>
  <si>
    <t>2015年沙县支出决算明细表（经济分类）</t>
  </si>
  <si>
    <t xml:space="preserve"> （试编）</t>
  </si>
  <si>
    <t>科目编码</t>
  </si>
  <si>
    <t>决算数</t>
  </si>
  <si>
    <t>科目名称</t>
  </si>
  <si>
    <t>一般公共预算支出</t>
  </si>
  <si>
    <t>政府性基金支出</t>
  </si>
  <si>
    <t>支出合计</t>
  </si>
  <si>
    <t xml:space="preserve">  助学金</t>
  </si>
  <si>
    <t xml:space="preserve">  奖励金</t>
  </si>
  <si>
    <t xml:space="preserve">  基本工资</t>
  </si>
  <si>
    <t xml:space="preserve">  生产补贴</t>
  </si>
  <si>
    <t xml:space="preserve">  津贴补贴</t>
  </si>
  <si>
    <t xml:space="preserve">  住房公积金</t>
  </si>
  <si>
    <t xml:space="preserve">  奖金</t>
  </si>
  <si>
    <t xml:space="preserve">  提租补贴</t>
  </si>
  <si>
    <t xml:space="preserve">  社会保障缴费</t>
  </si>
  <si>
    <t xml:space="preserve">  购房补贴</t>
  </si>
  <si>
    <t xml:space="preserve">  伙食费</t>
  </si>
  <si>
    <t xml:space="preserve">  其他对个人和家庭的补助支出</t>
  </si>
  <si>
    <t xml:space="preserve">  伙食补助费</t>
  </si>
  <si>
    <t xml:space="preserve">  绩效工资</t>
  </si>
  <si>
    <t xml:space="preserve">  企业政策性补贴</t>
  </si>
  <si>
    <t xml:space="preserve">  其他工资福利支出</t>
  </si>
  <si>
    <t xml:space="preserve">  事业单位补贴</t>
  </si>
  <si>
    <t xml:space="preserve">  财政贴息</t>
  </si>
  <si>
    <t xml:space="preserve">  办公费</t>
  </si>
  <si>
    <t xml:space="preserve">  其他对企事业单位的补贴</t>
  </si>
  <si>
    <t xml:space="preserve">  印刷费</t>
  </si>
  <si>
    <t xml:space="preserve">  咨询费</t>
  </si>
  <si>
    <t xml:space="preserve">  国内债务付息</t>
  </si>
  <si>
    <t xml:space="preserve">  手续费</t>
  </si>
  <si>
    <t xml:space="preserve">  国外债务付息</t>
  </si>
  <si>
    <t xml:space="preserve">  水费</t>
  </si>
  <si>
    <t xml:space="preserve">  电费</t>
  </si>
  <si>
    <t xml:space="preserve">  房屋建筑物购建</t>
  </si>
  <si>
    <t xml:space="preserve">  邮电费</t>
  </si>
  <si>
    <t xml:space="preserve">  办公设备购置</t>
  </si>
  <si>
    <t xml:space="preserve">  取暖费</t>
  </si>
  <si>
    <t xml:space="preserve">  专用设备购置</t>
  </si>
  <si>
    <t xml:space="preserve">  物业管理费</t>
  </si>
  <si>
    <t xml:space="preserve">  基础设施建设</t>
  </si>
  <si>
    <t xml:space="preserve">  差旅费</t>
  </si>
  <si>
    <t xml:space="preserve">  大型修缮</t>
  </si>
  <si>
    <t xml:space="preserve">  因公出国（境）费用</t>
  </si>
  <si>
    <t xml:space="preserve">  信息网络及软件购置更新</t>
  </si>
  <si>
    <t xml:space="preserve">  维修（护）费</t>
  </si>
  <si>
    <t xml:space="preserve">  物资储备</t>
  </si>
  <si>
    <t xml:space="preserve">  租赁费</t>
  </si>
  <si>
    <t xml:space="preserve">  公务用车购置</t>
  </si>
  <si>
    <t xml:space="preserve">  会议费</t>
  </si>
  <si>
    <t xml:space="preserve">  其他交通工具购置</t>
  </si>
  <si>
    <t xml:space="preserve">  培训费</t>
  </si>
  <si>
    <t xml:space="preserve">  其他基本建设支出</t>
  </si>
  <si>
    <t xml:space="preserve">  公务接待费</t>
  </si>
  <si>
    <t xml:space="preserve">  专用材料费</t>
  </si>
  <si>
    <t xml:space="preserve">  房屋建筑物购建</t>
  </si>
  <si>
    <t xml:space="preserve">  被装购置费</t>
  </si>
  <si>
    <t xml:space="preserve">  办公设备购置</t>
  </si>
  <si>
    <t xml:space="preserve">  专用燃料费</t>
  </si>
  <si>
    <t xml:space="preserve">  专用设备购置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</si>
  <si>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</si>
  <si>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</si>
  <si>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</si>
  <si>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</si>
  <si>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</si>
  <si>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土地补偿</t>
  </si>
  <si>
    <t xml:space="preserve">  其他交通费用</t>
  </si>
  <si>
    <t xml:space="preserve">  安置补助</t>
  </si>
  <si>
    <t xml:space="preserve">  税金及附加费用</t>
  </si>
  <si>
    <t xml:space="preserve">  地上附着物和青苗补偿</t>
  </si>
  <si>
    <t xml:space="preserve">  其他商品和服务支出</t>
  </si>
  <si>
    <t xml:space="preserve">  拆迁补偿</t>
  </si>
  <si>
    <t xml:space="preserve">  离休费</t>
  </si>
  <si>
    <t xml:space="preserve">  退休费</t>
  </si>
  <si>
    <t xml:space="preserve">  产权参股</t>
  </si>
  <si>
    <t xml:space="preserve">  退职（役）费</t>
  </si>
  <si>
    <t xml:space="preserve">  其他资本性支出</t>
  </si>
  <si>
    <t xml:space="preserve">  抚恤金</t>
  </si>
  <si>
    <t xml:space="preserve">  生活补助</t>
  </si>
  <si>
    <t xml:space="preserve">  赠与</t>
  </si>
  <si>
    <t xml:space="preserve">  救济费</t>
  </si>
  <si>
    <t xml:space="preserve">  贷款转贷</t>
  </si>
  <si>
    <t xml:space="preserve">  医疗费</t>
  </si>
  <si>
    <t xml:space="preserve">  其他支出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</si>
</sst>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_ * #,##0.000_ ;_ * \-#,##0.000_ ;_ * &quot;-&quot;??_ ;_ @_ "/>
    <numFmt numFmtId="197" formatCode="_ * #,##0.0_ ;_ * \-#,##0.0_ ;_ * &quot;-&quot;??_ ;_ @_ "/>
    <numFmt numFmtId="198" formatCode="_ * #,##0_ ;_ * \-#,##0_ ;_ * &quot;-&quot;??_ ;_ @_ "/>
  </numFmts>
  <fonts count="45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right" vertical="center" shrinkToFit="1"/>
    </xf>
    <xf numFmtId="0" fontId="0" fillId="35" borderId="0" xfId="0" applyFill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right" vertical="center" shrinkToFit="1"/>
    </xf>
    <xf numFmtId="0" fontId="1" fillId="35" borderId="0" xfId="0" applyFont="1" applyFill="1" applyAlignment="1">
      <alignment horizontal="center"/>
    </xf>
    <xf numFmtId="4" fontId="0" fillId="35" borderId="0" xfId="0" applyNumberFormat="1" applyFill="1" applyAlignment="1">
      <alignment/>
    </xf>
    <xf numFmtId="0" fontId="7" fillId="0" borderId="0" xfId="0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41" fontId="10" fillId="0" borderId="18" xfId="0" applyNumberFormat="1" applyFont="1" applyFill="1" applyBorder="1" applyAlignment="1">
      <alignment vertical="center" wrapText="1"/>
    </xf>
    <xf numFmtId="41" fontId="10" fillId="0" borderId="19" xfId="0" applyNumberFormat="1" applyFont="1" applyFill="1" applyBorder="1" applyAlignment="1">
      <alignment horizontal="right" vertical="center" wrapText="1" shrinkToFit="1"/>
    </xf>
    <xf numFmtId="0" fontId="8" fillId="0" borderId="18" xfId="0" applyFont="1" applyFill="1" applyBorder="1" applyAlignment="1">
      <alignment horizontal="left" vertical="center" wrapText="1"/>
    </xf>
    <xf numFmtId="41" fontId="10" fillId="0" borderId="18" xfId="0" applyNumberFormat="1" applyFont="1" applyFill="1" applyBorder="1" applyAlignment="1">
      <alignment horizontal="righ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41" fontId="9" fillId="0" borderId="19" xfId="0" applyNumberFormat="1" applyFont="1" applyFill="1" applyBorder="1" applyAlignment="1">
      <alignment vertical="center" wrapText="1"/>
    </xf>
    <xf numFmtId="41" fontId="9" fillId="0" borderId="19" xfId="0" applyNumberFormat="1" applyFont="1" applyFill="1" applyBorder="1" applyAlignment="1">
      <alignment horizontal="right" vertical="center" wrapText="1" shrinkToFit="1"/>
    </xf>
    <xf numFmtId="0" fontId="3" fillId="0" borderId="20" xfId="0" applyFont="1" applyFill="1" applyBorder="1" applyAlignment="1">
      <alignment horizontal="left" vertical="center" wrapText="1"/>
    </xf>
    <xf numFmtId="41" fontId="10" fillId="0" borderId="20" xfId="0" applyNumberFormat="1" applyFont="1" applyFill="1" applyBorder="1" applyAlignment="1">
      <alignment vertical="center" wrapText="1"/>
    </xf>
    <xf numFmtId="41" fontId="10" fillId="0" borderId="20" xfId="0" applyNumberFormat="1" applyFont="1" applyFill="1" applyBorder="1" applyAlignment="1">
      <alignment horizontal="right" vertical="center" wrapText="1" shrinkToFit="1"/>
    </xf>
    <xf numFmtId="41" fontId="10" fillId="0" borderId="21" xfId="0" applyNumberFormat="1" applyFont="1" applyFill="1" applyBorder="1" applyAlignment="1">
      <alignment horizontal="right" vertical="center" wrapText="1" shrinkToFi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1" fontId="3" fillId="0" borderId="27" xfId="0" applyNumberFormat="1" applyFont="1" applyFill="1" applyBorder="1" applyAlignment="1">
      <alignment horizontal="center" vertical="center" wrapText="1"/>
    </xf>
    <xf numFmtId="41" fontId="3" fillId="0" borderId="28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5"/>
  <sheetViews>
    <sheetView zoomScalePageLayoutView="0" workbookViewId="0" topLeftCell="A1">
      <selection activeCell="E7" sqref="E7:CR7"/>
    </sheetView>
  </sheetViews>
  <sheetFormatPr defaultColWidth="9.140625" defaultRowHeight="12.75"/>
  <cols>
    <col min="1" max="1" width="14.8515625" style="0" customWidth="1"/>
    <col min="2" max="2" width="14.7109375" style="0" customWidth="1"/>
    <col min="3" max="3" width="32.57421875" style="0" customWidth="1"/>
    <col min="4" max="4" width="5.57421875" style="0" customWidth="1"/>
    <col min="5" max="5" width="20.28125" style="0" customWidth="1"/>
    <col min="6" max="13" width="17.140625" style="0" customWidth="1"/>
    <col min="14" max="14" width="20.8515625" style="0" customWidth="1"/>
    <col min="15" max="96" width="17.140625" style="0" customWidth="1"/>
    <col min="97" max="97" width="9.7109375" style="0" customWidth="1"/>
  </cols>
  <sheetData>
    <row r="1" ht="27">
      <c r="AV1" s="4" t="s">
        <v>24</v>
      </c>
    </row>
    <row r="2" ht="12.75">
      <c r="CR2" s="2" t="s">
        <v>164</v>
      </c>
    </row>
    <row r="3" spans="1:96" ht="13.5" thickBot="1">
      <c r="A3" s="3" t="s">
        <v>183</v>
      </c>
      <c r="AV3" s="1" t="s">
        <v>20</v>
      </c>
      <c r="CR3" s="2" t="s">
        <v>168</v>
      </c>
    </row>
    <row r="4" spans="1:96" ht="15" customHeight="1">
      <c r="A4" s="54" t="s">
        <v>154</v>
      </c>
      <c r="B4" s="50" t="s">
        <v>187</v>
      </c>
      <c r="C4" s="50" t="s">
        <v>187</v>
      </c>
      <c r="D4" s="50" t="s">
        <v>78</v>
      </c>
      <c r="E4" s="50" t="s">
        <v>61</v>
      </c>
      <c r="F4" s="50" t="s">
        <v>118</v>
      </c>
      <c r="G4" s="50" t="s">
        <v>187</v>
      </c>
      <c r="H4" s="50" t="s">
        <v>187</v>
      </c>
      <c r="I4" s="50" t="s">
        <v>187</v>
      </c>
      <c r="J4" s="50" t="s">
        <v>187</v>
      </c>
      <c r="K4" s="50" t="s">
        <v>187</v>
      </c>
      <c r="L4" s="50" t="s">
        <v>187</v>
      </c>
      <c r="M4" s="50" t="s">
        <v>187</v>
      </c>
      <c r="N4" s="50" t="s">
        <v>187</v>
      </c>
      <c r="O4" s="50" t="s">
        <v>113</v>
      </c>
      <c r="P4" s="50" t="s">
        <v>187</v>
      </c>
      <c r="Q4" s="50" t="s">
        <v>187</v>
      </c>
      <c r="R4" s="50" t="s">
        <v>187</v>
      </c>
      <c r="S4" s="50" t="s">
        <v>187</v>
      </c>
      <c r="T4" s="50" t="s">
        <v>187</v>
      </c>
      <c r="U4" s="50" t="s">
        <v>187</v>
      </c>
      <c r="V4" s="50" t="s">
        <v>187</v>
      </c>
      <c r="W4" s="50" t="s">
        <v>187</v>
      </c>
      <c r="X4" s="50" t="s">
        <v>187</v>
      </c>
      <c r="Y4" s="50" t="s">
        <v>187</v>
      </c>
      <c r="Z4" s="50" t="s">
        <v>187</v>
      </c>
      <c r="AA4" s="50" t="s">
        <v>187</v>
      </c>
      <c r="AB4" s="50" t="s">
        <v>187</v>
      </c>
      <c r="AC4" s="50" t="s">
        <v>187</v>
      </c>
      <c r="AD4" s="50" t="s">
        <v>187</v>
      </c>
      <c r="AE4" s="50" t="s">
        <v>187</v>
      </c>
      <c r="AF4" s="50" t="s">
        <v>187</v>
      </c>
      <c r="AG4" s="50" t="s">
        <v>187</v>
      </c>
      <c r="AH4" s="50" t="s">
        <v>187</v>
      </c>
      <c r="AI4" s="50" t="s">
        <v>187</v>
      </c>
      <c r="AJ4" s="50" t="s">
        <v>187</v>
      </c>
      <c r="AK4" s="50" t="s">
        <v>187</v>
      </c>
      <c r="AL4" s="50" t="s">
        <v>187</v>
      </c>
      <c r="AM4" s="50" t="s">
        <v>187</v>
      </c>
      <c r="AN4" s="50" t="s">
        <v>187</v>
      </c>
      <c r="AO4" s="50" t="s">
        <v>187</v>
      </c>
      <c r="AP4" s="50" t="s">
        <v>187</v>
      </c>
      <c r="AQ4" s="50" t="s">
        <v>186</v>
      </c>
      <c r="AR4" s="50" t="s">
        <v>187</v>
      </c>
      <c r="AS4" s="50" t="s">
        <v>187</v>
      </c>
      <c r="AT4" s="50" t="s">
        <v>187</v>
      </c>
      <c r="AU4" s="50" t="s">
        <v>187</v>
      </c>
      <c r="AV4" s="50" t="s">
        <v>187</v>
      </c>
      <c r="AW4" s="50" t="s">
        <v>187</v>
      </c>
      <c r="AX4" s="50" t="s">
        <v>187</v>
      </c>
      <c r="AY4" s="50" t="s">
        <v>187</v>
      </c>
      <c r="AZ4" s="50" t="s">
        <v>187</v>
      </c>
      <c r="BA4" s="50" t="s">
        <v>187</v>
      </c>
      <c r="BB4" s="50" t="s">
        <v>187</v>
      </c>
      <c r="BC4" s="50" t="s">
        <v>187</v>
      </c>
      <c r="BD4" s="50" t="s">
        <v>187</v>
      </c>
      <c r="BE4" s="50" t="s">
        <v>187</v>
      </c>
      <c r="BF4" s="50" t="s">
        <v>74</v>
      </c>
      <c r="BG4" s="50" t="s">
        <v>187</v>
      </c>
      <c r="BH4" s="50" t="s">
        <v>187</v>
      </c>
      <c r="BI4" s="50" t="s">
        <v>187</v>
      </c>
      <c r="BJ4" s="50" t="s">
        <v>187</v>
      </c>
      <c r="BK4" s="50" t="s">
        <v>187</v>
      </c>
      <c r="BL4" s="50" t="s">
        <v>187</v>
      </c>
      <c r="BM4" s="50" t="s">
        <v>187</v>
      </c>
      <c r="BN4" s="50" t="s">
        <v>187</v>
      </c>
      <c r="BO4" s="50" t="s">
        <v>187</v>
      </c>
      <c r="BP4" s="50" t="s">
        <v>187</v>
      </c>
      <c r="BQ4" s="50" t="s">
        <v>60</v>
      </c>
      <c r="BR4" s="50" t="s">
        <v>187</v>
      </c>
      <c r="BS4" s="50" t="s">
        <v>187</v>
      </c>
      <c r="BT4" s="50" t="s">
        <v>187</v>
      </c>
      <c r="BU4" s="50" t="s">
        <v>187</v>
      </c>
      <c r="BV4" s="50" t="s">
        <v>187</v>
      </c>
      <c r="BW4" s="50" t="s">
        <v>187</v>
      </c>
      <c r="BX4" s="50" t="s">
        <v>187</v>
      </c>
      <c r="BY4" s="50" t="s">
        <v>187</v>
      </c>
      <c r="BZ4" s="50" t="s">
        <v>187</v>
      </c>
      <c r="CA4" s="50" t="s">
        <v>187</v>
      </c>
      <c r="CB4" s="50" t="s">
        <v>187</v>
      </c>
      <c r="CC4" s="50" t="s">
        <v>187</v>
      </c>
      <c r="CD4" s="50" t="s">
        <v>187</v>
      </c>
      <c r="CE4" s="50" t="s">
        <v>187</v>
      </c>
      <c r="CF4" s="50" t="s">
        <v>187</v>
      </c>
      <c r="CG4" s="50" t="s">
        <v>143</v>
      </c>
      <c r="CH4" s="50" t="s">
        <v>187</v>
      </c>
      <c r="CI4" s="50" t="s">
        <v>187</v>
      </c>
      <c r="CJ4" s="50" t="s">
        <v>187</v>
      </c>
      <c r="CK4" s="50" t="s">
        <v>187</v>
      </c>
      <c r="CL4" s="50" t="s">
        <v>14</v>
      </c>
      <c r="CM4" s="50" t="s">
        <v>187</v>
      </c>
      <c r="CN4" s="50" t="s">
        <v>187</v>
      </c>
      <c r="CO4" s="50" t="s">
        <v>80</v>
      </c>
      <c r="CP4" s="50" t="s">
        <v>187</v>
      </c>
      <c r="CQ4" s="50" t="s">
        <v>187</v>
      </c>
      <c r="CR4" s="51" t="s">
        <v>187</v>
      </c>
    </row>
    <row r="5" spans="1:96" ht="28.5" customHeight="1">
      <c r="A5" s="52" t="s">
        <v>187</v>
      </c>
      <c r="B5" s="53" t="s">
        <v>187</v>
      </c>
      <c r="C5" s="53" t="s">
        <v>187</v>
      </c>
      <c r="D5" s="53" t="s">
        <v>187</v>
      </c>
      <c r="E5" s="53" t="s">
        <v>187</v>
      </c>
      <c r="F5" s="5" t="s">
        <v>62</v>
      </c>
      <c r="G5" s="5" t="s">
        <v>46</v>
      </c>
      <c r="H5" s="5" t="s">
        <v>90</v>
      </c>
      <c r="I5" s="5" t="s">
        <v>28</v>
      </c>
      <c r="J5" s="5" t="s">
        <v>64</v>
      </c>
      <c r="K5" s="5" t="s">
        <v>32</v>
      </c>
      <c r="L5" s="5" t="s">
        <v>58</v>
      </c>
      <c r="M5" s="5" t="s">
        <v>166</v>
      </c>
      <c r="N5" s="5" t="s">
        <v>75</v>
      </c>
      <c r="O5" s="5" t="s">
        <v>62</v>
      </c>
      <c r="P5" s="5" t="s">
        <v>160</v>
      </c>
      <c r="Q5" s="5" t="s">
        <v>71</v>
      </c>
      <c r="R5" s="5" t="s">
        <v>18</v>
      </c>
      <c r="S5" s="5" t="s">
        <v>44</v>
      </c>
      <c r="T5" s="5" t="s">
        <v>84</v>
      </c>
      <c r="U5" s="5" t="s">
        <v>173</v>
      </c>
      <c r="V5" s="5" t="s">
        <v>158</v>
      </c>
      <c r="W5" s="5" t="s">
        <v>134</v>
      </c>
      <c r="X5" s="5" t="s">
        <v>43</v>
      </c>
      <c r="Y5" s="5" t="s">
        <v>7</v>
      </c>
      <c r="Z5" s="5" t="s">
        <v>150</v>
      </c>
      <c r="AA5" s="5" t="s">
        <v>6</v>
      </c>
      <c r="AB5" s="5" t="s">
        <v>132</v>
      </c>
      <c r="AC5" s="5" t="s">
        <v>47</v>
      </c>
      <c r="AD5" s="5" t="s">
        <v>145</v>
      </c>
      <c r="AE5" s="5" t="s">
        <v>128</v>
      </c>
      <c r="AF5" s="5" t="s">
        <v>177</v>
      </c>
      <c r="AG5" s="5" t="s">
        <v>104</v>
      </c>
      <c r="AH5" s="5" t="s">
        <v>40</v>
      </c>
      <c r="AI5" s="5" t="s">
        <v>133</v>
      </c>
      <c r="AJ5" s="5" t="s">
        <v>68</v>
      </c>
      <c r="AK5" s="5" t="s">
        <v>126</v>
      </c>
      <c r="AL5" s="5" t="s">
        <v>116</v>
      </c>
      <c r="AM5" s="5" t="s">
        <v>26</v>
      </c>
      <c r="AN5" s="5" t="s">
        <v>120</v>
      </c>
      <c r="AO5" s="5" t="s">
        <v>66</v>
      </c>
      <c r="AP5" s="5" t="s">
        <v>77</v>
      </c>
      <c r="AQ5" s="5" t="s">
        <v>62</v>
      </c>
      <c r="AR5" s="5" t="s">
        <v>83</v>
      </c>
      <c r="AS5" s="5" t="s">
        <v>76</v>
      </c>
      <c r="AT5" s="5" t="s">
        <v>82</v>
      </c>
      <c r="AU5" s="5" t="s">
        <v>125</v>
      </c>
      <c r="AV5" s="5" t="s">
        <v>96</v>
      </c>
      <c r="AW5" s="5" t="s">
        <v>73</v>
      </c>
      <c r="AX5" s="5" t="s">
        <v>122</v>
      </c>
      <c r="AY5" s="5" t="s">
        <v>151</v>
      </c>
      <c r="AZ5" s="5" t="s">
        <v>115</v>
      </c>
      <c r="BA5" s="5" t="s">
        <v>98</v>
      </c>
      <c r="BB5" s="5" t="s">
        <v>2</v>
      </c>
      <c r="BC5" s="5" t="s">
        <v>153</v>
      </c>
      <c r="BD5" s="5" t="s">
        <v>11</v>
      </c>
      <c r="BE5" s="5" t="s">
        <v>42</v>
      </c>
      <c r="BF5" s="5" t="s">
        <v>62</v>
      </c>
      <c r="BG5" s="5" t="s">
        <v>101</v>
      </c>
      <c r="BH5" s="5" t="s">
        <v>108</v>
      </c>
      <c r="BI5" s="5" t="s">
        <v>161</v>
      </c>
      <c r="BJ5" s="5" t="s">
        <v>141</v>
      </c>
      <c r="BK5" s="5" t="s">
        <v>5</v>
      </c>
      <c r="BL5" s="5" t="s">
        <v>119</v>
      </c>
      <c r="BM5" s="5" t="s">
        <v>105</v>
      </c>
      <c r="BN5" s="5" t="s">
        <v>38</v>
      </c>
      <c r="BO5" s="5" t="s">
        <v>4</v>
      </c>
      <c r="BP5" s="5" t="s">
        <v>121</v>
      </c>
      <c r="BQ5" s="5" t="s">
        <v>62</v>
      </c>
      <c r="BR5" s="5" t="s">
        <v>101</v>
      </c>
      <c r="BS5" s="5" t="s">
        <v>108</v>
      </c>
      <c r="BT5" s="5" t="s">
        <v>161</v>
      </c>
      <c r="BU5" s="5" t="s">
        <v>141</v>
      </c>
      <c r="BV5" s="5" t="s">
        <v>5</v>
      </c>
      <c r="BW5" s="5" t="s">
        <v>119</v>
      </c>
      <c r="BX5" s="5" t="s">
        <v>105</v>
      </c>
      <c r="BY5" s="5" t="s">
        <v>110</v>
      </c>
      <c r="BZ5" s="5" t="s">
        <v>81</v>
      </c>
      <c r="CA5" s="5" t="s">
        <v>86</v>
      </c>
      <c r="CB5" s="5" t="s">
        <v>92</v>
      </c>
      <c r="CC5" s="5" t="s">
        <v>38</v>
      </c>
      <c r="CD5" s="5" t="s">
        <v>4</v>
      </c>
      <c r="CE5" s="5" t="s">
        <v>54</v>
      </c>
      <c r="CF5" s="5" t="s">
        <v>60</v>
      </c>
      <c r="CG5" s="5" t="s">
        <v>62</v>
      </c>
      <c r="CH5" s="5" t="s">
        <v>147</v>
      </c>
      <c r="CI5" s="5" t="s">
        <v>165</v>
      </c>
      <c r="CJ5" s="5" t="s">
        <v>159</v>
      </c>
      <c r="CK5" s="5" t="s">
        <v>57</v>
      </c>
      <c r="CL5" s="5" t="s">
        <v>62</v>
      </c>
      <c r="CM5" s="5" t="s">
        <v>10</v>
      </c>
      <c r="CN5" s="5" t="s">
        <v>163</v>
      </c>
      <c r="CO5" s="5" t="s">
        <v>62</v>
      </c>
      <c r="CP5" s="5" t="s">
        <v>23</v>
      </c>
      <c r="CQ5" s="5" t="s">
        <v>175</v>
      </c>
      <c r="CR5" s="6" t="s">
        <v>80</v>
      </c>
    </row>
    <row r="6" spans="1:96" ht="15" customHeight="1">
      <c r="A6" s="52" t="s">
        <v>17</v>
      </c>
      <c r="B6" s="53" t="s">
        <v>187</v>
      </c>
      <c r="C6" s="53" t="s">
        <v>187</v>
      </c>
      <c r="D6" s="5" t="s">
        <v>187</v>
      </c>
      <c r="E6" s="5" t="s">
        <v>45</v>
      </c>
      <c r="F6" s="5" t="s">
        <v>179</v>
      </c>
      <c r="G6" s="5" t="s">
        <v>67</v>
      </c>
      <c r="H6" s="5" t="s">
        <v>144</v>
      </c>
      <c r="I6" s="5" t="s">
        <v>51</v>
      </c>
      <c r="J6" s="5" t="s">
        <v>170</v>
      </c>
      <c r="K6" s="5" t="s">
        <v>94</v>
      </c>
      <c r="L6" s="5" t="s">
        <v>172</v>
      </c>
      <c r="M6" s="5" t="s">
        <v>89</v>
      </c>
      <c r="N6" s="5" t="s">
        <v>16</v>
      </c>
      <c r="O6" s="5" t="s">
        <v>102</v>
      </c>
      <c r="P6" s="5" t="s">
        <v>30</v>
      </c>
      <c r="Q6" s="5" t="s">
        <v>117</v>
      </c>
      <c r="R6" s="5" t="s">
        <v>1</v>
      </c>
      <c r="S6" s="5" t="s">
        <v>106</v>
      </c>
      <c r="T6" s="5" t="s">
        <v>25</v>
      </c>
      <c r="U6" s="5" t="s">
        <v>137</v>
      </c>
      <c r="V6" s="5" t="s">
        <v>27</v>
      </c>
      <c r="W6" s="5" t="s">
        <v>136</v>
      </c>
      <c r="X6" s="5" t="s">
        <v>157</v>
      </c>
      <c r="Y6" s="5" t="s">
        <v>48</v>
      </c>
      <c r="Z6" s="5" t="s">
        <v>178</v>
      </c>
      <c r="AA6" s="5" t="s">
        <v>70</v>
      </c>
      <c r="AB6" s="5" t="s">
        <v>142</v>
      </c>
      <c r="AC6" s="5" t="s">
        <v>52</v>
      </c>
      <c r="AD6" s="5" t="s">
        <v>167</v>
      </c>
      <c r="AE6" s="5" t="s">
        <v>95</v>
      </c>
      <c r="AF6" s="5" t="s">
        <v>176</v>
      </c>
      <c r="AG6" s="5" t="s">
        <v>87</v>
      </c>
      <c r="AH6" s="5" t="s">
        <v>111</v>
      </c>
      <c r="AI6" s="5" t="s">
        <v>3</v>
      </c>
      <c r="AJ6" s="5" t="s">
        <v>130</v>
      </c>
      <c r="AK6" s="5" t="s">
        <v>21</v>
      </c>
      <c r="AL6" s="5" t="s">
        <v>100</v>
      </c>
      <c r="AM6" s="5" t="s">
        <v>9</v>
      </c>
      <c r="AN6" s="5" t="s">
        <v>123</v>
      </c>
      <c r="AO6" s="5" t="s">
        <v>39</v>
      </c>
      <c r="AP6" s="5" t="s">
        <v>129</v>
      </c>
      <c r="AQ6" s="5" t="s">
        <v>34</v>
      </c>
      <c r="AR6" s="5" t="s">
        <v>59</v>
      </c>
      <c r="AS6" s="5" t="s">
        <v>149</v>
      </c>
      <c r="AT6" s="5" t="s">
        <v>85</v>
      </c>
      <c r="AU6" s="5" t="s">
        <v>162</v>
      </c>
      <c r="AV6" s="5" t="s">
        <v>41</v>
      </c>
      <c r="AW6" s="5" t="s">
        <v>152</v>
      </c>
      <c r="AX6" s="5" t="s">
        <v>79</v>
      </c>
      <c r="AY6" s="5" t="s">
        <v>184</v>
      </c>
      <c r="AZ6" s="5" t="s">
        <v>72</v>
      </c>
      <c r="BA6" s="5" t="s">
        <v>185</v>
      </c>
      <c r="BB6" s="5" t="s">
        <v>15</v>
      </c>
      <c r="BC6" s="5" t="s">
        <v>103</v>
      </c>
      <c r="BD6" s="5" t="s">
        <v>31</v>
      </c>
      <c r="BE6" s="5" t="s">
        <v>114</v>
      </c>
      <c r="BF6" s="5" t="s">
        <v>0</v>
      </c>
      <c r="BG6" s="5" t="s">
        <v>107</v>
      </c>
      <c r="BH6" s="5" t="s">
        <v>29</v>
      </c>
      <c r="BI6" s="5" t="s">
        <v>135</v>
      </c>
      <c r="BJ6" s="5" t="s">
        <v>22</v>
      </c>
      <c r="BK6" s="5" t="s">
        <v>138</v>
      </c>
      <c r="BL6" s="5" t="s">
        <v>156</v>
      </c>
      <c r="BM6" s="5" t="s">
        <v>50</v>
      </c>
      <c r="BN6" s="5" t="s">
        <v>182</v>
      </c>
      <c r="BO6" s="5" t="s">
        <v>65</v>
      </c>
      <c r="BP6" s="5" t="s">
        <v>139</v>
      </c>
      <c r="BQ6" s="5" t="s">
        <v>55</v>
      </c>
      <c r="BR6" s="5" t="s">
        <v>171</v>
      </c>
      <c r="BS6" s="5" t="s">
        <v>88</v>
      </c>
      <c r="BT6" s="5" t="s">
        <v>169</v>
      </c>
      <c r="BU6" s="5" t="s">
        <v>93</v>
      </c>
      <c r="BV6" s="5" t="s">
        <v>109</v>
      </c>
      <c r="BW6" s="5" t="s">
        <v>8</v>
      </c>
      <c r="BX6" s="5" t="s">
        <v>131</v>
      </c>
      <c r="BY6" s="5" t="s">
        <v>19</v>
      </c>
      <c r="BZ6" s="5" t="s">
        <v>99</v>
      </c>
      <c r="CA6" s="5" t="s">
        <v>13</v>
      </c>
      <c r="CB6" s="5" t="s">
        <v>127</v>
      </c>
      <c r="CC6" s="5" t="s">
        <v>36</v>
      </c>
      <c r="CD6" s="5" t="s">
        <v>124</v>
      </c>
      <c r="CE6" s="5" t="s">
        <v>37</v>
      </c>
      <c r="CF6" s="5" t="s">
        <v>56</v>
      </c>
      <c r="CG6" s="5" t="s">
        <v>140</v>
      </c>
      <c r="CH6" s="5" t="s">
        <v>91</v>
      </c>
      <c r="CI6" s="5" t="s">
        <v>174</v>
      </c>
      <c r="CJ6" s="5" t="s">
        <v>49</v>
      </c>
      <c r="CK6" s="5" t="s">
        <v>155</v>
      </c>
      <c r="CL6" s="5" t="s">
        <v>63</v>
      </c>
      <c r="CM6" s="5" t="s">
        <v>181</v>
      </c>
      <c r="CN6" s="5" t="s">
        <v>69</v>
      </c>
      <c r="CO6" s="5" t="s">
        <v>180</v>
      </c>
      <c r="CP6" s="5" t="s">
        <v>12</v>
      </c>
      <c r="CQ6" s="5" t="s">
        <v>97</v>
      </c>
      <c r="CR6" s="6" t="s">
        <v>35</v>
      </c>
    </row>
    <row r="7" spans="1:96" s="15" customFormat="1" ht="15" customHeight="1">
      <c r="A7" s="16"/>
      <c r="B7" s="17"/>
      <c r="C7" s="18" t="s">
        <v>188</v>
      </c>
      <c r="D7" s="18"/>
      <c r="E7" s="19">
        <f>E12+E13</f>
        <v>2061879712.65</v>
      </c>
      <c r="F7" s="19">
        <f aca="true" t="shared" si="0" ref="F7:BQ7">F12+F13</f>
        <v>592281899.75</v>
      </c>
      <c r="G7" s="19">
        <f t="shared" si="0"/>
        <v>193785107.01</v>
      </c>
      <c r="H7" s="19">
        <f t="shared" si="0"/>
        <v>144198804.34</v>
      </c>
      <c r="I7" s="19">
        <f t="shared" si="0"/>
        <v>49653963.86</v>
      </c>
      <c r="J7" s="19">
        <f t="shared" si="0"/>
        <v>114143163.98</v>
      </c>
      <c r="K7" s="19">
        <f t="shared" si="0"/>
        <v>0</v>
      </c>
      <c r="L7" s="19">
        <f t="shared" si="0"/>
        <v>6781931.11</v>
      </c>
      <c r="M7" s="19">
        <f t="shared" si="0"/>
        <v>57447099.230000004</v>
      </c>
      <c r="N7" s="19">
        <f t="shared" si="0"/>
        <v>26271830.22</v>
      </c>
      <c r="O7" s="19">
        <f t="shared" si="0"/>
        <v>640252393.8100001</v>
      </c>
      <c r="P7" s="19">
        <f t="shared" si="0"/>
        <v>21704810.75</v>
      </c>
      <c r="Q7" s="19">
        <f t="shared" si="0"/>
        <v>6024132.88</v>
      </c>
      <c r="R7" s="19">
        <f t="shared" si="0"/>
        <v>92291.13</v>
      </c>
      <c r="S7" s="19">
        <f t="shared" si="0"/>
        <v>234211.3</v>
      </c>
      <c r="T7" s="19">
        <f t="shared" si="0"/>
        <v>2011258.46</v>
      </c>
      <c r="U7" s="19">
        <f t="shared" si="0"/>
        <v>6270942.210000001</v>
      </c>
      <c r="V7" s="19">
        <f t="shared" si="0"/>
        <v>5454278.24</v>
      </c>
      <c r="W7" s="19">
        <f t="shared" si="0"/>
        <v>0</v>
      </c>
      <c r="X7" s="19">
        <f t="shared" si="0"/>
        <v>618770.45</v>
      </c>
      <c r="Y7" s="19">
        <f t="shared" si="0"/>
        <v>7314861.59</v>
      </c>
      <c r="Z7" s="19">
        <f t="shared" si="0"/>
        <v>114470</v>
      </c>
      <c r="AA7" s="19">
        <f t="shared" si="0"/>
        <v>46807649.28000001</v>
      </c>
      <c r="AB7" s="19">
        <f t="shared" si="0"/>
        <v>918990.23</v>
      </c>
      <c r="AC7" s="19">
        <f t="shared" si="0"/>
        <v>2770970.85</v>
      </c>
      <c r="AD7" s="19">
        <f t="shared" si="0"/>
        <v>13296729.709999999</v>
      </c>
      <c r="AE7" s="19">
        <f t="shared" si="0"/>
        <v>7663096.32</v>
      </c>
      <c r="AF7" s="19">
        <f t="shared" si="0"/>
        <v>112619762.74</v>
      </c>
      <c r="AG7" s="19">
        <f t="shared" si="0"/>
        <v>1672223.91</v>
      </c>
      <c r="AH7" s="19">
        <f t="shared" si="0"/>
        <v>76470</v>
      </c>
      <c r="AI7" s="19">
        <f t="shared" si="0"/>
        <v>154315973.51999998</v>
      </c>
      <c r="AJ7" s="19">
        <f t="shared" si="0"/>
        <v>27989215.85</v>
      </c>
      <c r="AK7" s="19">
        <f t="shared" si="0"/>
        <v>5247795.93</v>
      </c>
      <c r="AL7" s="19">
        <f t="shared" si="0"/>
        <v>639871.43</v>
      </c>
      <c r="AM7" s="19">
        <f t="shared" si="0"/>
        <v>7770696.07</v>
      </c>
      <c r="AN7" s="19">
        <f t="shared" si="0"/>
        <v>1409038.72</v>
      </c>
      <c r="AO7" s="19">
        <f t="shared" si="0"/>
        <v>0</v>
      </c>
      <c r="AP7" s="19">
        <f t="shared" si="0"/>
        <v>207213882.24</v>
      </c>
      <c r="AQ7" s="19">
        <f t="shared" si="0"/>
        <v>160298603.53999996</v>
      </c>
      <c r="AR7" s="19">
        <f t="shared" si="0"/>
        <v>409571</v>
      </c>
      <c r="AS7" s="19">
        <f t="shared" si="0"/>
        <v>812366.89</v>
      </c>
      <c r="AT7" s="19">
        <f t="shared" si="0"/>
        <v>0</v>
      </c>
      <c r="AU7" s="19">
        <f t="shared" si="0"/>
        <v>5879573.98</v>
      </c>
      <c r="AV7" s="19">
        <f t="shared" si="0"/>
        <v>35751577.99</v>
      </c>
      <c r="AW7" s="19">
        <f t="shared" si="0"/>
        <v>170000</v>
      </c>
      <c r="AX7" s="19">
        <f t="shared" si="0"/>
        <v>8356566.08</v>
      </c>
      <c r="AY7" s="19">
        <f t="shared" si="0"/>
        <v>6700871.48</v>
      </c>
      <c r="AZ7" s="19">
        <f t="shared" si="0"/>
        <v>15763567.44</v>
      </c>
      <c r="BA7" s="19">
        <f t="shared" si="0"/>
        <v>2013600</v>
      </c>
      <c r="BB7" s="19">
        <f t="shared" si="0"/>
        <v>46880363.79</v>
      </c>
      <c r="BC7" s="19">
        <f t="shared" si="0"/>
        <v>1200</v>
      </c>
      <c r="BD7" s="19">
        <f t="shared" si="0"/>
        <v>389920.78</v>
      </c>
      <c r="BE7" s="19">
        <f t="shared" si="0"/>
        <v>37169424.11</v>
      </c>
      <c r="BF7" s="19">
        <f t="shared" si="0"/>
        <v>78726165</v>
      </c>
      <c r="BG7" s="19">
        <f t="shared" si="0"/>
        <v>18316000</v>
      </c>
      <c r="BH7" s="19">
        <f t="shared" si="0"/>
        <v>0</v>
      </c>
      <c r="BI7" s="19">
        <f t="shared" si="0"/>
        <v>0</v>
      </c>
      <c r="BJ7" s="19">
        <f t="shared" si="0"/>
        <v>15908165</v>
      </c>
      <c r="BK7" s="19">
        <f t="shared" si="0"/>
        <v>0</v>
      </c>
      <c r="BL7" s="19">
        <f t="shared" si="0"/>
        <v>1950000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t="shared" si="0"/>
        <v>42552000</v>
      </c>
      <c r="BQ7" s="19">
        <f t="shared" si="0"/>
        <v>387461155.03999996</v>
      </c>
      <c r="BR7" s="19">
        <f aca="true" t="shared" si="1" ref="BR7:CR7">BR12+BR13</f>
        <v>49769636.72</v>
      </c>
      <c r="BS7" s="19">
        <f t="shared" si="1"/>
        <v>14976359.01</v>
      </c>
      <c r="BT7" s="19">
        <f t="shared" si="1"/>
        <v>18044996.54</v>
      </c>
      <c r="BU7" s="19">
        <f t="shared" si="1"/>
        <v>233133320.35</v>
      </c>
      <c r="BV7" s="19">
        <f t="shared" si="1"/>
        <v>11734863.06</v>
      </c>
      <c r="BW7" s="19">
        <f t="shared" si="1"/>
        <v>1982808.98</v>
      </c>
      <c r="BX7" s="19">
        <f t="shared" si="1"/>
        <v>0</v>
      </c>
      <c r="BY7" s="19">
        <f t="shared" si="1"/>
        <v>0</v>
      </c>
      <c r="BZ7" s="19">
        <f t="shared" si="1"/>
        <v>1183000</v>
      </c>
      <c r="CA7" s="19">
        <f t="shared" si="1"/>
        <v>747600</v>
      </c>
      <c r="CB7" s="19">
        <f t="shared" si="1"/>
        <v>0</v>
      </c>
      <c r="CC7" s="19">
        <f t="shared" si="1"/>
        <v>556368.38</v>
      </c>
      <c r="CD7" s="19">
        <f t="shared" si="1"/>
        <v>200000</v>
      </c>
      <c r="CE7" s="19">
        <f t="shared" si="1"/>
        <v>0</v>
      </c>
      <c r="CF7" s="19">
        <f t="shared" si="1"/>
        <v>55132202</v>
      </c>
      <c r="CG7" s="19">
        <f t="shared" si="1"/>
        <v>187800095.51</v>
      </c>
      <c r="CH7" s="19">
        <f t="shared" si="1"/>
        <v>187117607.03</v>
      </c>
      <c r="CI7" s="19">
        <f t="shared" si="1"/>
        <v>502688.48</v>
      </c>
      <c r="CJ7" s="19">
        <f t="shared" si="1"/>
        <v>179800</v>
      </c>
      <c r="CK7" s="19">
        <f t="shared" si="1"/>
        <v>0</v>
      </c>
      <c r="CL7" s="19">
        <f t="shared" si="1"/>
        <v>15059400</v>
      </c>
      <c r="CM7" s="19">
        <f t="shared" si="1"/>
        <v>15059400</v>
      </c>
      <c r="CN7" s="19">
        <f t="shared" si="1"/>
        <v>0</v>
      </c>
      <c r="CO7" s="19">
        <f t="shared" si="1"/>
        <v>0</v>
      </c>
      <c r="CP7" s="19">
        <f t="shared" si="1"/>
        <v>0</v>
      </c>
      <c r="CQ7" s="19">
        <f t="shared" si="1"/>
        <v>0</v>
      </c>
      <c r="CR7" s="19">
        <f t="shared" si="1"/>
        <v>0</v>
      </c>
    </row>
    <row r="8" spans="1:96" ht="15" customHeight="1">
      <c r="A8" s="52" t="s">
        <v>187</v>
      </c>
      <c r="B8" s="11"/>
      <c r="C8" s="5" t="s">
        <v>148</v>
      </c>
      <c r="D8" s="5" t="s">
        <v>67</v>
      </c>
      <c r="E8" s="7">
        <v>816921715</v>
      </c>
      <c r="F8" s="7">
        <v>573992548.99</v>
      </c>
      <c r="G8" s="7">
        <v>190332941.77</v>
      </c>
      <c r="H8" s="7">
        <v>140967443.34</v>
      </c>
      <c r="I8" s="7">
        <v>47215875.51</v>
      </c>
      <c r="J8" s="7">
        <v>109522774.08</v>
      </c>
      <c r="K8" s="8" t="s">
        <v>112</v>
      </c>
      <c r="L8" s="7">
        <v>6781931.11</v>
      </c>
      <c r="M8" s="7">
        <v>57114701.27</v>
      </c>
      <c r="N8" s="7">
        <v>22056881.91</v>
      </c>
      <c r="O8" s="7">
        <v>127421158.65</v>
      </c>
      <c r="P8" s="7">
        <v>14738852.11</v>
      </c>
      <c r="Q8" s="7">
        <v>3505582.13</v>
      </c>
      <c r="R8" s="7">
        <v>34161.8</v>
      </c>
      <c r="S8" s="7">
        <v>230130.8</v>
      </c>
      <c r="T8" s="7">
        <v>1569566.01</v>
      </c>
      <c r="U8" s="7">
        <v>5022758.73</v>
      </c>
      <c r="V8" s="7">
        <v>3828255.87</v>
      </c>
      <c r="W8" s="9" t="s">
        <v>187</v>
      </c>
      <c r="X8" s="7">
        <v>500682.1</v>
      </c>
      <c r="Y8" s="7">
        <v>4522777.72</v>
      </c>
      <c r="Z8" s="7">
        <v>91470</v>
      </c>
      <c r="AA8" s="7">
        <v>34703234.31</v>
      </c>
      <c r="AB8" s="7">
        <v>272670.31</v>
      </c>
      <c r="AC8" s="7">
        <v>793334.4</v>
      </c>
      <c r="AD8" s="7">
        <v>2413253.78</v>
      </c>
      <c r="AE8" s="7">
        <v>5458500.17</v>
      </c>
      <c r="AF8" s="7">
        <v>24189428.72</v>
      </c>
      <c r="AG8" s="7">
        <v>12228</v>
      </c>
      <c r="AH8" s="7">
        <v>68150</v>
      </c>
      <c r="AI8" s="7">
        <v>3741645.38</v>
      </c>
      <c r="AJ8" s="7">
        <v>9746583.21</v>
      </c>
      <c r="AK8" s="7">
        <v>5013445.93</v>
      </c>
      <c r="AL8" s="7">
        <v>634871.43</v>
      </c>
      <c r="AM8" s="7">
        <v>5006244.93</v>
      </c>
      <c r="AN8" s="7">
        <v>1323330.81</v>
      </c>
      <c r="AO8" s="9" t="s">
        <v>187</v>
      </c>
      <c r="AP8" s="9" t="s">
        <v>187</v>
      </c>
      <c r="AQ8" s="7">
        <v>98231339.05</v>
      </c>
      <c r="AR8" s="7">
        <v>409571</v>
      </c>
      <c r="AS8" s="7">
        <v>812366.89</v>
      </c>
      <c r="AT8" s="9" t="s">
        <v>187</v>
      </c>
      <c r="AU8" s="7">
        <v>5704625.98</v>
      </c>
      <c r="AV8" s="7">
        <v>25036629.21</v>
      </c>
      <c r="AW8" s="7">
        <v>170000</v>
      </c>
      <c r="AX8" s="7">
        <v>8293722.48</v>
      </c>
      <c r="AY8" s="7">
        <v>6700871.48</v>
      </c>
      <c r="AZ8" s="7">
        <v>2893367.44</v>
      </c>
      <c r="BA8" s="7">
        <v>938700</v>
      </c>
      <c r="BB8" s="7">
        <v>46880363.79</v>
      </c>
      <c r="BC8" s="7">
        <v>1200</v>
      </c>
      <c r="BD8" s="7">
        <v>389920.78</v>
      </c>
      <c r="BE8" s="9" t="s">
        <v>187</v>
      </c>
      <c r="BF8" s="8" t="s">
        <v>112</v>
      </c>
      <c r="BG8" s="8" t="s">
        <v>112</v>
      </c>
      <c r="BH8" s="8" t="s">
        <v>112</v>
      </c>
      <c r="BI8" s="8" t="s">
        <v>112</v>
      </c>
      <c r="BJ8" s="8" t="s">
        <v>112</v>
      </c>
      <c r="BK8" s="8" t="s">
        <v>112</v>
      </c>
      <c r="BL8" s="8" t="s">
        <v>112</v>
      </c>
      <c r="BM8" s="8" t="s">
        <v>112</v>
      </c>
      <c r="BN8" s="8" t="s">
        <v>112</v>
      </c>
      <c r="BO8" s="8" t="s">
        <v>112</v>
      </c>
      <c r="BP8" s="8" t="s">
        <v>112</v>
      </c>
      <c r="BQ8" s="7">
        <v>17034815.83</v>
      </c>
      <c r="BR8" s="9" t="s">
        <v>187</v>
      </c>
      <c r="BS8" s="7">
        <v>10028302.09</v>
      </c>
      <c r="BT8" s="7">
        <v>6276952.22</v>
      </c>
      <c r="BU8" s="9" t="s">
        <v>187</v>
      </c>
      <c r="BV8" s="9" t="s">
        <v>187</v>
      </c>
      <c r="BW8" s="7">
        <v>332540.15</v>
      </c>
      <c r="BX8" s="9" t="s">
        <v>187</v>
      </c>
      <c r="BY8" s="9" t="s">
        <v>187</v>
      </c>
      <c r="BZ8" s="9" t="s">
        <v>187</v>
      </c>
      <c r="CA8" s="9" t="s">
        <v>187</v>
      </c>
      <c r="CB8" s="9" t="s">
        <v>187</v>
      </c>
      <c r="CC8" s="7">
        <v>397021.37</v>
      </c>
      <c r="CD8" s="9" t="s">
        <v>187</v>
      </c>
      <c r="CE8" s="8" t="s">
        <v>112</v>
      </c>
      <c r="CF8" s="9" t="s">
        <v>187</v>
      </c>
      <c r="CG8" s="7">
        <v>241852.48</v>
      </c>
      <c r="CH8" s="9" t="s">
        <v>187</v>
      </c>
      <c r="CI8" s="7">
        <v>241852.48</v>
      </c>
      <c r="CJ8" s="9" t="s">
        <v>187</v>
      </c>
      <c r="CK8" s="9" t="s">
        <v>187</v>
      </c>
      <c r="CL8" s="9" t="s">
        <v>187</v>
      </c>
      <c r="CM8" s="9" t="s">
        <v>187</v>
      </c>
      <c r="CN8" s="9" t="s">
        <v>187</v>
      </c>
      <c r="CO8" s="9" t="s">
        <v>187</v>
      </c>
      <c r="CP8" s="9" t="s">
        <v>187</v>
      </c>
      <c r="CQ8" s="8" t="s">
        <v>112</v>
      </c>
      <c r="CR8" s="8" t="s">
        <v>112</v>
      </c>
    </row>
    <row r="9" spans="1:96" ht="15" customHeight="1">
      <c r="A9" s="52" t="s">
        <v>187</v>
      </c>
      <c r="B9" s="10" t="s">
        <v>53</v>
      </c>
      <c r="C9" s="5" t="s">
        <v>33</v>
      </c>
      <c r="D9" s="5" t="s">
        <v>144</v>
      </c>
      <c r="E9" s="7">
        <v>24753331.96</v>
      </c>
      <c r="F9" s="7">
        <v>11197834.87</v>
      </c>
      <c r="G9" s="7">
        <v>3062614.35</v>
      </c>
      <c r="H9" s="7">
        <v>50000</v>
      </c>
      <c r="I9" s="7">
        <v>2438088.35</v>
      </c>
      <c r="J9" s="7">
        <v>4602840.9</v>
      </c>
      <c r="K9" s="8" t="s">
        <v>112</v>
      </c>
      <c r="L9" s="9" t="s">
        <v>187</v>
      </c>
      <c r="M9" s="7">
        <v>332397.96</v>
      </c>
      <c r="N9" s="7">
        <v>711893.31</v>
      </c>
      <c r="O9" s="7">
        <v>8858513.24</v>
      </c>
      <c r="P9" s="7">
        <v>2731102.88</v>
      </c>
      <c r="Q9" s="7">
        <v>131601.08</v>
      </c>
      <c r="R9" s="9" t="s">
        <v>187</v>
      </c>
      <c r="S9" s="9" t="s">
        <v>187</v>
      </c>
      <c r="T9" s="7">
        <v>2000</v>
      </c>
      <c r="U9" s="7">
        <v>250000</v>
      </c>
      <c r="V9" s="7">
        <v>111639.63</v>
      </c>
      <c r="W9" s="9" t="s">
        <v>187</v>
      </c>
      <c r="X9" s="7">
        <v>27688.7</v>
      </c>
      <c r="Y9" s="7">
        <v>149113</v>
      </c>
      <c r="Z9" s="9" t="s">
        <v>187</v>
      </c>
      <c r="AA9" s="7">
        <v>2097690.59</v>
      </c>
      <c r="AB9" s="7">
        <v>51176.91</v>
      </c>
      <c r="AC9" s="9" t="s">
        <v>187</v>
      </c>
      <c r="AD9" s="7">
        <v>391203.13</v>
      </c>
      <c r="AE9" s="7">
        <v>48490</v>
      </c>
      <c r="AF9" s="7">
        <v>218023.44</v>
      </c>
      <c r="AG9" s="7">
        <v>32816.2</v>
      </c>
      <c r="AH9" s="9" t="s">
        <v>187</v>
      </c>
      <c r="AI9" s="7">
        <v>149519.69</v>
      </c>
      <c r="AJ9" s="7">
        <v>1537981.32</v>
      </c>
      <c r="AK9" s="7">
        <v>38100</v>
      </c>
      <c r="AL9" s="9" t="s">
        <v>187</v>
      </c>
      <c r="AM9" s="7">
        <v>123927.16</v>
      </c>
      <c r="AN9" s="7">
        <v>26152.91</v>
      </c>
      <c r="AO9" s="9" t="s">
        <v>187</v>
      </c>
      <c r="AP9" s="7">
        <v>740286.6</v>
      </c>
      <c r="AQ9" s="7">
        <v>4296865.38</v>
      </c>
      <c r="AR9" s="9" t="s">
        <v>187</v>
      </c>
      <c r="AS9" s="9" t="s">
        <v>187</v>
      </c>
      <c r="AT9" s="9" t="s">
        <v>187</v>
      </c>
      <c r="AU9" s="7">
        <v>174948</v>
      </c>
      <c r="AV9" s="7">
        <v>4064473.78</v>
      </c>
      <c r="AW9" s="9" t="s">
        <v>187</v>
      </c>
      <c r="AX9" s="7">
        <v>2843.6</v>
      </c>
      <c r="AY9" s="9" t="s">
        <v>187</v>
      </c>
      <c r="AZ9" s="7">
        <v>4600</v>
      </c>
      <c r="BA9" s="9" t="s">
        <v>187</v>
      </c>
      <c r="BB9" s="9" t="s">
        <v>187</v>
      </c>
      <c r="BC9" s="9" t="s">
        <v>187</v>
      </c>
      <c r="BD9" s="9" t="s">
        <v>187</v>
      </c>
      <c r="BE9" s="7">
        <v>50000</v>
      </c>
      <c r="BF9" s="8" t="s">
        <v>112</v>
      </c>
      <c r="BG9" s="8" t="s">
        <v>112</v>
      </c>
      <c r="BH9" s="8" t="s">
        <v>112</v>
      </c>
      <c r="BI9" s="8" t="s">
        <v>112</v>
      </c>
      <c r="BJ9" s="8" t="s">
        <v>112</v>
      </c>
      <c r="BK9" s="8" t="s">
        <v>112</v>
      </c>
      <c r="BL9" s="8" t="s">
        <v>112</v>
      </c>
      <c r="BM9" s="8" t="s">
        <v>112</v>
      </c>
      <c r="BN9" s="8" t="s">
        <v>112</v>
      </c>
      <c r="BO9" s="8" t="s">
        <v>112</v>
      </c>
      <c r="BP9" s="8" t="s">
        <v>112</v>
      </c>
      <c r="BQ9" s="7">
        <v>400118.47</v>
      </c>
      <c r="BR9" s="9" t="s">
        <v>187</v>
      </c>
      <c r="BS9" s="7">
        <v>104215.85</v>
      </c>
      <c r="BT9" s="7">
        <v>161447</v>
      </c>
      <c r="BU9" s="9" t="s">
        <v>187</v>
      </c>
      <c r="BV9" s="7">
        <v>132455.62</v>
      </c>
      <c r="BW9" s="7">
        <v>2000</v>
      </c>
      <c r="BX9" s="9" t="s">
        <v>187</v>
      </c>
      <c r="BY9" s="9" t="s">
        <v>187</v>
      </c>
      <c r="BZ9" s="9" t="s">
        <v>187</v>
      </c>
      <c r="CA9" s="9" t="s">
        <v>187</v>
      </c>
      <c r="CB9" s="9" t="s">
        <v>187</v>
      </c>
      <c r="CC9" s="9" t="s">
        <v>187</v>
      </c>
      <c r="CD9" s="9" t="s">
        <v>187</v>
      </c>
      <c r="CE9" s="8" t="s">
        <v>112</v>
      </c>
      <c r="CF9" s="9" t="s">
        <v>187</v>
      </c>
      <c r="CG9" s="9" t="s">
        <v>187</v>
      </c>
      <c r="CH9" s="9" t="s">
        <v>187</v>
      </c>
      <c r="CI9" s="9" t="s">
        <v>187</v>
      </c>
      <c r="CJ9" s="9" t="s">
        <v>187</v>
      </c>
      <c r="CK9" s="9" t="s">
        <v>187</v>
      </c>
      <c r="CL9" s="9" t="s">
        <v>187</v>
      </c>
      <c r="CM9" s="9" t="s">
        <v>187</v>
      </c>
      <c r="CN9" s="9" t="s">
        <v>187</v>
      </c>
      <c r="CO9" s="9" t="s">
        <v>187</v>
      </c>
      <c r="CP9" s="9" t="s">
        <v>187</v>
      </c>
      <c r="CQ9" s="8" t="s">
        <v>112</v>
      </c>
      <c r="CR9" s="8" t="s">
        <v>112</v>
      </c>
    </row>
    <row r="10" spans="1:96" ht="15" customHeight="1">
      <c r="A10" s="52" t="s">
        <v>187</v>
      </c>
      <c r="B10" s="5" t="s">
        <v>187</v>
      </c>
      <c r="C10" s="5" t="s">
        <v>148</v>
      </c>
      <c r="D10" s="5" t="s">
        <v>89</v>
      </c>
      <c r="E10" s="7">
        <v>568664589.11</v>
      </c>
      <c r="F10" s="7">
        <v>3198910</v>
      </c>
      <c r="G10" s="9" t="s">
        <v>187</v>
      </c>
      <c r="H10" s="7">
        <v>3181361</v>
      </c>
      <c r="I10" s="9" t="s">
        <v>187</v>
      </c>
      <c r="J10" s="7">
        <v>17549</v>
      </c>
      <c r="K10" s="8" t="s">
        <v>112</v>
      </c>
      <c r="L10" s="9" t="s">
        <v>187</v>
      </c>
      <c r="M10" s="9" t="s">
        <v>187</v>
      </c>
      <c r="N10" s="9" t="s">
        <v>187</v>
      </c>
      <c r="O10" s="7">
        <v>207168826.95</v>
      </c>
      <c r="P10" s="7">
        <v>3721504.48</v>
      </c>
      <c r="Q10" s="7">
        <v>1712364.67</v>
      </c>
      <c r="R10" s="7">
        <v>58129.33</v>
      </c>
      <c r="S10" s="7">
        <v>4080.5</v>
      </c>
      <c r="T10" s="7">
        <v>439692.45</v>
      </c>
      <c r="U10" s="7">
        <v>998183.48</v>
      </c>
      <c r="V10" s="7">
        <v>1014382.74</v>
      </c>
      <c r="W10" s="9" t="s">
        <v>187</v>
      </c>
      <c r="X10" s="7">
        <v>90399.65</v>
      </c>
      <c r="Y10" s="7">
        <v>1842970.87</v>
      </c>
      <c r="Z10" s="7">
        <v>3000</v>
      </c>
      <c r="AA10" s="7">
        <v>9096724.38</v>
      </c>
      <c r="AB10" s="7">
        <v>595143.01</v>
      </c>
      <c r="AC10" s="7">
        <v>1927636.45</v>
      </c>
      <c r="AD10" s="7">
        <v>2546272.8</v>
      </c>
      <c r="AE10" s="7">
        <v>2086106.15</v>
      </c>
      <c r="AF10" s="7">
        <v>88067967.64</v>
      </c>
      <c r="AG10" s="7">
        <v>1327179.71</v>
      </c>
      <c r="AH10" s="7">
        <v>8320</v>
      </c>
      <c r="AI10" s="7">
        <v>77368380.51</v>
      </c>
      <c r="AJ10" s="7">
        <v>11669059.15</v>
      </c>
      <c r="AK10" s="7">
        <v>196250</v>
      </c>
      <c r="AL10" s="7">
        <v>5000</v>
      </c>
      <c r="AM10" s="7">
        <v>2330523.98</v>
      </c>
      <c r="AN10" s="7">
        <v>59555</v>
      </c>
      <c r="AO10" s="9" t="s">
        <v>187</v>
      </c>
      <c r="AP10" s="9" t="s">
        <v>187</v>
      </c>
      <c r="AQ10" s="7">
        <v>17932190.15</v>
      </c>
      <c r="AR10" s="9" t="s">
        <v>187</v>
      </c>
      <c r="AS10" s="9" t="s">
        <v>187</v>
      </c>
      <c r="AT10" s="9" t="s">
        <v>187</v>
      </c>
      <c r="AU10" s="9" t="s">
        <v>187</v>
      </c>
      <c r="AV10" s="7">
        <v>6650475</v>
      </c>
      <c r="AW10" s="9" t="s">
        <v>187</v>
      </c>
      <c r="AX10" s="7">
        <v>60000</v>
      </c>
      <c r="AY10" s="9" t="s">
        <v>187</v>
      </c>
      <c r="AZ10" s="7">
        <v>10188000</v>
      </c>
      <c r="BA10" s="7">
        <v>1033715.15</v>
      </c>
      <c r="BB10" s="9" t="s">
        <v>187</v>
      </c>
      <c r="BC10" s="9" t="s">
        <v>187</v>
      </c>
      <c r="BD10" s="9" t="s">
        <v>187</v>
      </c>
      <c r="BE10" s="9" t="s">
        <v>187</v>
      </c>
      <c r="BF10" s="7">
        <v>30557757</v>
      </c>
      <c r="BG10" s="7">
        <v>14649592</v>
      </c>
      <c r="BH10" s="9" t="s">
        <v>187</v>
      </c>
      <c r="BI10" s="9" t="s">
        <v>187</v>
      </c>
      <c r="BJ10" s="7">
        <v>15908165</v>
      </c>
      <c r="BK10" s="9" t="s">
        <v>187</v>
      </c>
      <c r="BL10" s="9" t="s">
        <v>187</v>
      </c>
      <c r="BM10" s="9" t="s">
        <v>187</v>
      </c>
      <c r="BN10" s="9" t="s">
        <v>187</v>
      </c>
      <c r="BO10" s="9" t="s">
        <v>187</v>
      </c>
      <c r="BP10" s="9" t="s">
        <v>187</v>
      </c>
      <c r="BQ10" s="7">
        <v>266305362.65</v>
      </c>
      <c r="BR10" s="7">
        <v>42784277.9</v>
      </c>
      <c r="BS10" s="7">
        <v>2424211.07</v>
      </c>
      <c r="BT10" s="7">
        <v>5562520.84</v>
      </c>
      <c r="BU10" s="7">
        <v>204426741.56</v>
      </c>
      <c r="BV10" s="7">
        <v>7169395.44</v>
      </c>
      <c r="BW10" s="7">
        <v>1648268.83</v>
      </c>
      <c r="BX10" s="9" t="s">
        <v>187</v>
      </c>
      <c r="BY10" s="9" t="s">
        <v>187</v>
      </c>
      <c r="BZ10" s="7">
        <v>1183000</v>
      </c>
      <c r="CA10" s="7">
        <v>747600</v>
      </c>
      <c r="CB10" s="9" t="s">
        <v>187</v>
      </c>
      <c r="CC10" s="7">
        <v>159347.01</v>
      </c>
      <c r="CD10" s="7">
        <v>200000</v>
      </c>
      <c r="CE10" s="9" t="s">
        <v>187</v>
      </c>
      <c r="CF10" s="9" t="s">
        <v>187</v>
      </c>
      <c r="CG10" s="7">
        <v>28442142.36</v>
      </c>
      <c r="CH10" s="7">
        <v>28001506.36</v>
      </c>
      <c r="CI10" s="7">
        <v>260836</v>
      </c>
      <c r="CJ10" s="7">
        <v>179800</v>
      </c>
      <c r="CK10" s="9" t="s">
        <v>187</v>
      </c>
      <c r="CL10" s="7">
        <v>15059400</v>
      </c>
      <c r="CM10" s="7">
        <v>15059400</v>
      </c>
      <c r="CN10" s="9" t="s">
        <v>187</v>
      </c>
      <c r="CO10" s="9" t="s">
        <v>187</v>
      </c>
      <c r="CP10" s="9" t="s">
        <v>187</v>
      </c>
      <c r="CQ10" s="9" t="s">
        <v>187</v>
      </c>
      <c r="CR10" s="9" t="s">
        <v>187</v>
      </c>
    </row>
    <row r="11" spans="1:96" ht="15" customHeight="1">
      <c r="A11" s="52" t="s">
        <v>187</v>
      </c>
      <c r="B11" s="5" t="s">
        <v>53</v>
      </c>
      <c r="C11" s="5" t="s">
        <v>33</v>
      </c>
      <c r="D11" s="5" t="s">
        <v>16</v>
      </c>
      <c r="E11" s="7">
        <v>168933837.47</v>
      </c>
      <c r="F11" s="7">
        <v>389550.89</v>
      </c>
      <c r="G11" s="7">
        <v>389550.89</v>
      </c>
      <c r="H11" s="9" t="s">
        <v>187</v>
      </c>
      <c r="I11" s="9" t="s">
        <v>187</v>
      </c>
      <c r="J11" s="9" t="s">
        <v>187</v>
      </c>
      <c r="K11" s="8" t="s">
        <v>112</v>
      </c>
      <c r="L11" s="9" t="s">
        <v>187</v>
      </c>
      <c r="M11" s="9" t="s">
        <v>187</v>
      </c>
      <c r="N11" s="9" t="s">
        <v>187</v>
      </c>
      <c r="O11" s="7">
        <v>90330357.97</v>
      </c>
      <c r="P11" s="7">
        <v>513351.28</v>
      </c>
      <c r="Q11" s="7">
        <v>674585</v>
      </c>
      <c r="R11" s="9" t="s">
        <v>187</v>
      </c>
      <c r="S11" s="9" t="s">
        <v>187</v>
      </c>
      <c r="T11" s="9" t="s">
        <v>187</v>
      </c>
      <c r="U11" s="9" t="s">
        <v>187</v>
      </c>
      <c r="V11" s="7">
        <v>500000</v>
      </c>
      <c r="W11" s="9" t="s">
        <v>187</v>
      </c>
      <c r="X11" s="9" t="s">
        <v>187</v>
      </c>
      <c r="Y11" s="7">
        <v>800000</v>
      </c>
      <c r="Z11" s="7">
        <v>20000</v>
      </c>
      <c r="AA11" s="7">
        <v>910000</v>
      </c>
      <c r="AB11" s="9" t="s">
        <v>187</v>
      </c>
      <c r="AC11" s="7">
        <v>50000</v>
      </c>
      <c r="AD11" s="7">
        <v>7946000</v>
      </c>
      <c r="AE11" s="7">
        <v>70000</v>
      </c>
      <c r="AF11" s="7">
        <v>144342.94</v>
      </c>
      <c r="AG11" s="7">
        <v>300000</v>
      </c>
      <c r="AH11" s="9" t="s">
        <v>187</v>
      </c>
      <c r="AI11" s="7">
        <v>73056427.94</v>
      </c>
      <c r="AJ11" s="7">
        <v>5035592.17</v>
      </c>
      <c r="AK11" s="9" t="s">
        <v>187</v>
      </c>
      <c r="AL11" s="9" t="s">
        <v>187</v>
      </c>
      <c r="AM11" s="7">
        <v>310000</v>
      </c>
      <c r="AN11" s="9" t="s">
        <v>187</v>
      </c>
      <c r="AO11" s="9" t="s">
        <v>187</v>
      </c>
      <c r="AP11" s="7">
        <v>58.64</v>
      </c>
      <c r="AQ11" s="7">
        <v>2759284.85</v>
      </c>
      <c r="AR11" s="9" t="s">
        <v>187</v>
      </c>
      <c r="AS11" s="9" t="s">
        <v>187</v>
      </c>
      <c r="AT11" s="9" t="s">
        <v>187</v>
      </c>
      <c r="AU11" s="9" t="s">
        <v>187</v>
      </c>
      <c r="AV11" s="9" t="s">
        <v>187</v>
      </c>
      <c r="AW11" s="9" t="s">
        <v>187</v>
      </c>
      <c r="AX11" s="9" t="s">
        <v>187</v>
      </c>
      <c r="AY11" s="9" t="s">
        <v>187</v>
      </c>
      <c r="AZ11" s="7">
        <v>2677600</v>
      </c>
      <c r="BA11" s="7">
        <v>41184.85</v>
      </c>
      <c r="BB11" s="9" t="s">
        <v>187</v>
      </c>
      <c r="BC11" s="9" t="s">
        <v>187</v>
      </c>
      <c r="BD11" s="9" t="s">
        <v>187</v>
      </c>
      <c r="BE11" s="7">
        <v>40500</v>
      </c>
      <c r="BF11" s="7">
        <v>5616408</v>
      </c>
      <c r="BG11" s="7">
        <v>3666408</v>
      </c>
      <c r="BH11" s="9" t="s">
        <v>187</v>
      </c>
      <c r="BI11" s="9" t="s">
        <v>187</v>
      </c>
      <c r="BJ11" s="9" t="s">
        <v>187</v>
      </c>
      <c r="BK11" s="9" t="s">
        <v>187</v>
      </c>
      <c r="BL11" s="7">
        <v>1950000</v>
      </c>
      <c r="BM11" s="9" t="s">
        <v>187</v>
      </c>
      <c r="BN11" s="9" t="s">
        <v>187</v>
      </c>
      <c r="BO11" s="9" t="s">
        <v>187</v>
      </c>
      <c r="BP11" s="9" t="s">
        <v>187</v>
      </c>
      <c r="BQ11" s="7">
        <v>48588656.09</v>
      </c>
      <c r="BR11" s="7">
        <v>6985358.82</v>
      </c>
      <c r="BS11" s="7">
        <v>2419630</v>
      </c>
      <c r="BT11" s="7">
        <v>6044076.48</v>
      </c>
      <c r="BU11" s="7">
        <v>28706578.79</v>
      </c>
      <c r="BV11" s="7">
        <v>4433012</v>
      </c>
      <c r="BW11" s="9" t="s">
        <v>187</v>
      </c>
      <c r="BX11" s="9" t="s">
        <v>187</v>
      </c>
      <c r="BY11" s="9" t="s">
        <v>187</v>
      </c>
      <c r="BZ11" s="9" t="s">
        <v>187</v>
      </c>
      <c r="CA11" s="9" t="s">
        <v>187</v>
      </c>
      <c r="CB11" s="9" t="s">
        <v>187</v>
      </c>
      <c r="CC11" s="9" t="s">
        <v>187</v>
      </c>
      <c r="CD11" s="9" t="s">
        <v>187</v>
      </c>
      <c r="CE11" s="9" t="s">
        <v>187</v>
      </c>
      <c r="CF11" s="9" t="s">
        <v>187</v>
      </c>
      <c r="CG11" s="7">
        <v>21249579.67</v>
      </c>
      <c r="CH11" s="7">
        <v>21249579.67</v>
      </c>
      <c r="CI11" s="9" t="s">
        <v>187</v>
      </c>
      <c r="CJ11" s="9" t="s">
        <v>187</v>
      </c>
      <c r="CK11" s="9" t="s">
        <v>187</v>
      </c>
      <c r="CL11" s="9" t="s">
        <v>187</v>
      </c>
      <c r="CM11" s="9" t="s">
        <v>187</v>
      </c>
      <c r="CN11" s="9" t="s">
        <v>187</v>
      </c>
      <c r="CO11" s="9" t="s">
        <v>187</v>
      </c>
      <c r="CP11" s="9" t="s">
        <v>187</v>
      </c>
      <c r="CQ11" s="9" t="s">
        <v>187</v>
      </c>
      <c r="CR11" s="9" t="s">
        <v>187</v>
      </c>
    </row>
    <row r="12" spans="1:96" s="15" customFormat="1" ht="15" customHeight="1">
      <c r="A12" s="12"/>
      <c r="B12" s="13"/>
      <c r="C12" s="13" t="s">
        <v>190</v>
      </c>
      <c r="D12" s="13"/>
      <c r="E12" s="14">
        <f>SUM(E8:E11)</f>
        <v>1579273473.5400002</v>
      </c>
      <c r="F12" s="14">
        <f aca="true" t="shared" si="2" ref="F12:BQ12">SUM(F8:F11)</f>
        <v>588778844.75</v>
      </c>
      <c r="G12" s="14">
        <f t="shared" si="2"/>
        <v>193785107.01</v>
      </c>
      <c r="H12" s="14">
        <f t="shared" si="2"/>
        <v>144198804.34</v>
      </c>
      <c r="I12" s="14">
        <f t="shared" si="2"/>
        <v>49653963.86</v>
      </c>
      <c r="J12" s="14">
        <f t="shared" si="2"/>
        <v>114143163.98</v>
      </c>
      <c r="K12" s="14">
        <f t="shared" si="2"/>
        <v>0</v>
      </c>
      <c r="L12" s="14">
        <f t="shared" si="2"/>
        <v>6781931.11</v>
      </c>
      <c r="M12" s="14">
        <f t="shared" si="2"/>
        <v>57447099.230000004</v>
      </c>
      <c r="N12" s="14">
        <f t="shared" si="2"/>
        <v>22768775.22</v>
      </c>
      <c r="O12" s="14">
        <f t="shared" si="2"/>
        <v>433778856.81000006</v>
      </c>
      <c r="P12" s="14">
        <f t="shared" si="2"/>
        <v>21704810.75</v>
      </c>
      <c r="Q12" s="14">
        <f t="shared" si="2"/>
        <v>6024132.88</v>
      </c>
      <c r="R12" s="14">
        <f t="shared" si="2"/>
        <v>92291.13</v>
      </c>
      <c r="S12" s="14">
        <f t="shared" si="2"/>
        <v>234211.3</v>
      </c>
      <c r="T12" s="14">
        <f t="shared" si="2"/>
        <v>2011258.46</v>
      </c>
      <c r="U12" s="14">
        <f t="shared" si="2"/>
        <v>6270942.210000001</v>
      </c>
      <c r="V12" s="14">
        <f t="shared" si="2"/>
        <v>5454278.24</v>
      </c>
      <c r="W12" s="14">
        <f t="shared" si="2"/>
        <v>0</v>
      </c>
      <c r="X12" s="14">
        <f t="shared" si="2"/>
        <v>618770.45</v>
      </c>
      <c r="Y12" s="14">
        <f t="shared" si="2"/>
        <v>7314861.59</v>
      </c>
      <c r="Z12" s="14">
        <f t="shared" si="2"/>
        <v>114470</v>
      </c>
      <c r="AA12" s="14">
        <f t="shared" si="2"/>
        <v>46807649.28000001</v>
      </c>
      <c r="AB12" s="14">
        <f t="shared" si="2"/>
        <v>918990.23</v>
      </c>
      <c r="AC12" s="14">
        <f t="shared" si="2"/>
        <v>2770970.85</v>
      </c>
      <c r="AD12" s="14">
        <f t="shared" si="2"/>
        <v>13296729.709999999</v>
      </c>
      <c r="AE12" s="14">
        <f t="shared" si="2"/>
        <v>7663096.32</v>
      </c>
      <c r="AF12" s="14">
        <f t="shared" si="2"/>
        <v>112619762.74</v>
      </c>
      <c r="AG12" s="14">
        <f t="shared" si="2"/>
        <v>1672223.91</v>
      </c>
      <c r="AH12" s="14">
        <f t="shared" si="2"/>
        <v>76470</v>
      </c>
      <c r="AI12" s="14">
        <f t="shared" si="2"/>
        <v>154315973.51999998</v>
      </c>
      <c r="AJ12" s="14">
        <f t="shared" si="2"/>
        <v>27989215.85</v>
      </c>
      <c r="AK12" s="14">
        <f t="shared" si="2"/>
        <v>5247795.93</v>
      </c>
      <c r="AL12" s="14">
        <f t="shared" si="2"/>
        <v>639871.43</v>
      </c>
      <c r="AM12" s="14">
        <f t="shared" si="2"/>
        <v>7770696.07</v>
      </c>
      <c r="AN12" s="14">
        <f t="shared" si="2"/>
        <v>1409038.72</v>
      </c>
      <c r="AO12" s="14">
        <f t="shared" si="2"/>
        <v>0</v>
      </c>
      <c r="AP12" s="14">
        <f t="shared" si="2"/>
        <v>740345.24</v>
      </c>
      <c r="AQ12" s="14">
        <f t="shared" si="2"/>
        <v>123219679.42999998</v>
      </c>
      <c r="AR12" s="14">
        <f t="shared" si="2"/>
        <v>409571</v>
      </c>
      <c r="AS12" s="14">
        <f t="shared" si="2"/>
        <v>812366.89</v>
      </c>
      <c r="AT12" s="14">
        <f t="shared" si="2"/>
        <v>0</v>
      </c>
      <c r="AU12" s="14">
        <f t="shared" si="2"/>
        <v>5879573.98</v>
      </c>
      <c r="AV12" s="14">
        <f t="shared" si="2"/>
        <v>35751577.99</v>
      </c>
      <c r="AW12" s="14">
        <f t="shared" si="2"/>
        <v>170000</v>
      </c>
      <c r="AX12" s="14">
        <f t="shared" si="2"/>
        <v>8356566.08</v>
      </c>
      <c r="AY12" s="14">
        <f t="shared" si="2"/>
        <v>6700871.48</v>
      </c>
      <c r="AZ12" s="14">
        <f t="shared" si="2"/>
        <v>15763567.44</v>
      </c>
      <c r="BA12" s="14">
        <f t="shared" si="2"/>
        <v>2013600</v>
      </c>
      <c r="BB12" s="14">
        <f t="shared" si="2"/>
        <v>46880363.79</v>
      </c>
      <c r="BC12" s="14">
        <f t="shared" si="2"/>
        <v>1200</v>
      </c>
      <c r="BD12" s="14">
        <f t="shared" si="2"/>
        <v>389920.78</v>
      </c>
      <c r="BE12" s="14">
        <f t="shared" si="2"/>
        <v>90500</v>
      </c>
      <c r="BF12" s="14">
        <f t="shared" si="2"/>
        <v>36174165</v>
      </c>
      <c r="BG12" s="14">
        <f t="shared" si="2"/>
        <v>18316000</v>
      </c>
      <c r="BH12" s="14">
        <f t="shared" si="2"/>
        <v>0</v>
      </c>
      <c r="BI12" s="14">
        <f t="shared" si="2"/>
        <v>0</v>
      </c>
      <c r="BJ12" s="14">
        <f t="shared" si="2"/>
        <v>15908165</v>
      </c>
      <c r="BK12" s="14">
        <f t="shared" si="2"/>
        <v>0</v>
      </c>
      <c r="BL12" s="14">
        <f t="shared" si="2"/>
        <v>1950000</v>
      </c>
      <c r="BM12" s="14">
        <f t="shared" si="2"/>
        <v>0</v>
      </c>
      <c r="BN12" s="14">
        <f t="shared" si="2"/>
        <v>0</v>
      </c>
      <c r="BO12" s="14">
        <f t="shared" si="2"/>
        <v>0</v>
      </c>
      <c r="BP12" s="14">
        <f t="shared" si="2"/>
        <v>0</v>
      </c>
      <c r="BQ12" s="14">
        <f t="shared" si="2"/>
        <v>332328953.03999996</v>
      </c>
      <c r="BR12" s="14">
        <f aca="true" t="shared" si="3" ref="BR12:CR12">SUM(BR8:BR11)</f>
        <v>49769636.72</v>
      </c>
      <c r="BS12" s="14">
        <f t="shared" si="3"/>
        <v>14976359.01</v>
      </c>
      <c r="BT12" s="14">
        <f t="shared" si="3"/>
        <v>18044996.54</v>
      </c>
      <c r="BU12" s="14">
        <f t="shared" si="3"/>
        <v>233133320.35</v>
      </c>
      <c r="BV12" s="14">
        <f t="shared" si="3"/>
        <v>11734863.06</v>
      </c>
      <c r="BW12" s="14">
        <f t="shared" si="3"/>
        <v>1982808.98</v>
      </c>
      <c r="BX12" s="14">
        <f t="shared" si="3"/>
        <v>0</v>
      </c>
      <c r="BY12" s="14">
        <f t="shared" si="3"/>
        <v>0</v>
      </c>
      <c r="BZ12" s="14">
        <f t="shared" si="3"/>
        <v>1183000</v>
      </c>
      <c r="CA12" s="14">
        <f t="shared" si="3"/>
        <v>747600</v>
      </c>
      <c r="CB12" s="14">
        <f t="shared" si="3"/>
        <v>0</v>
      </c>
      <c r="CC12" s="14">
        <f t="shared" si="3"/>
        <v>556368.38</v>
      </c>
      <c r="CD12" s="14">
        <f t="shared" si="3"/>
        <v>200000</v>
      </c>
      <c r="CE12" s="14">
        <f t="shared" si="3"/>
        <v>0</v>
      </c>
      <c r="CF12" s="14">
        <f t="shared" si="3"/>
        <v>0</v>
      </c>
      <c r="CG12" s="14">
        <f t="shared" si="3"/>
        <v>49933574.510000005</v>
      </c>
      <c r="CH12" s="14">
        <f t="shared" si="3"/>
        <v>49251086.03</v>
      </c>
      <c r="CI12" s="14">
        <f t="shared" si="3"/>
        <v>502688.48</v>
      </c>
      <c r="CJ12" s="14">
        <f t="shared" si="3"/>
        <v>179800</v>
      </c>
      <c r="CK12" s="14">
        <f t="shared" si="3"/>
        <v>0</v>
      </c>
      <c r="CL12" s="14">
        <f t="shared" si="3"/>
        <v>15059400</v>
      </c>
      <c r="CM12" s="14">
        <f t="shared" si="3"/>
        <v>15059400</v>
      </c>
      <c r="CN12" s="14">
        <f t="shared" si="3"/>
        <v>0</v>
      </c>
      <c r="CO12" s="14">
        <f t="shared" si="3"/>
        <v>0</v>
      </c>
      <c r="CP12" s="14">
        <f t="shared" si="3"/>
        <v>0</v>
      </c>
      <c r="CQ12" s="14">
        <f t="shared" si="3"/>
        <v>0</v>
      </c>
      <c r="CR12" s="14">
        <f t="shared" si="3"/>
        <v>0</v>
      </c>
    </row>
    <row r="13" spans="1:96" s="15" customFormat="1" ht="15" customHeight="1">
      <c r="A13" s="12"/>
      <c r="B13" s="13"/>
      <c r="C13" s="13" t="s">
        <v>189</v>
      </c>
      <c r="D13" s="13"/>
      <c r="E13" s="14">
        <f>F13+O13+AQ13+BF13+BQ13+CG13</f>
        <v>482606239.11</v>
      </c>
      <c r="F13" s="14">
        <v>3503055</v>
      </c>
      <c r="G13" s="14"/>
      <c r="H13" s="14"/>
      <c r="I13" s="14"/>
      <c r="J13" s="14"/>
      <c r="K13" s="14"/>
      <c r="L13" s="14"/>
      <c r="M13" s="14"/>
      <c r="N13" s="14">
        <v>3503055</v>
      </c>
      <c r="O13" s="14">
        <v>206473537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206473537</v>
      </c>
      <c r="AQ13" s="14">
        <v>37078924.11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v>37078924.11</v>
      </c>
      <c r="BF13" s="14">
        <v>42552000</v>
      </c>
      <c r="BG13" s="14"/>
      <c r="BH13" s="14"/>
      <c r="BI13" s="14"/>
      <c r="BJ13" s="14"/>
      <c r="BK13" s="14"/>
      <c r="BL13" s="14"/>
      <c r="BM13" s="14"/>
      <c r="BN13" s="14"/>
      <c r="BO13" s="14"/>
      <c r="BP13" s="14">
        <v>42552000</v>
      </c>
      <c r="BQ13" s="14">
        <v>55132202</v>
      </c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>
        <v>55132202</v>
      </c>
      <c r="CG13" s="14">
        <v>137866521</v>
      </c>
      <c r="CH13" s="14">
        <v>137866521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5" ht="12.75">
      <c r="AV15" s="1" t="s">
        <v>146</v>
      </c>
    </row>
  </sheetData>
  <sheetProtection/>
  <mergeCells count="14">
    <mergeCell ref="A8:A9"/>
    <mergeCell ref="A10:A11"/>
    <mergeCell ref="BF4:BP4"/>
    <mergeCell ref="BQ4:CF4"/>
    <mergeCell ref="CG4:CK4"/>
    <mergeCell ref="CL4:CN4"/>
    <mergeCell ref="CO4:CR4"/>
    <mergeCell ref="A6:C6"/>
    <mergeCell ref="A4:C5"/>
    <mergeCell ref="D4:D5"/>
    <mergeCell ref="E4:E5"/>
    <mergeCell ref="F4:N4"/>
    <mergeCell ref="O4:AP4"/>
    <mergeCell ref="AQ4:BE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1"/>
  <sheetViews>
    <sheetView zoomScalePageLayoutView="0" workbookViewId="0" topLeftCell="A1">
      <selection activeCell="CM30" sqref="CM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4" t="s">
        <v>191</v>
      </c>
    </row>
    <row r="2" ht="15">
      <c r="CR2" s="20" t="s">
        <v>192</v>
      </c>
    </row>
    <row r="3" spans="1:96" ht="15.75" thickBot="1">
      <c r="A3" s="21" t="s">
        <v>183</v>
      </c>
      <c r="AW3" s="22" t="s">
        <v>20</v>
      </c>
      <c r="CR3" s="20" t="s">
        <v>168</v>
      </c>
    </row>
    <row r="4" spans="1:96" ht="15" customHeight="1">
      <c r="A4" s="61" t="s">
        <v>154</v>
      </c>
      <c r="B4" s="59" t="s">
        <v>187</v>
      </c>
      <c r="C4" s="59" t="s">
        <v>187</v>
      </c>
      <c r="D4" s="59" t="s">
        <v>187</v>
      </c>
      <c r="E4" s="59" t="s">
        <v>61</v>
      </c>
      <c r="F4" s="58" t="s">
        <v>118</v>
      </c>
      <c r="G4" s="58" t="s">
        <v>187</v>
      </c>
      <c r="H4" s="58" t="s">
        <v>187</v>
      </c>
      <c r="I4" s="58" t="s">
        <v>187</v>
      </c>
      <c r="J4" s="58" t="s">
        <v>187</v>
      </c>
      <c r="K4" s="58" t="s">
        <v>187</v>
      </c>
      <c r="L4" s="58" t="s">
        <v>187</v>
      </c>
      <c r="M4" s="58" t="s">
        <v>187</v>
      </c>
      <c r="N4" s="58" t="s">
        <v>187</v>
      </c>
      <c r="O4" s="58" t="s">
        <v>113</v>
      </c>
      <c r="P4" s="58" t="s">
        <v>187</v>
      </c>
      <c r="Q4" s="58" t="s">
        <v>187</v>
      </c>
      <c r="R4" s="58" t="s">
        <v>187</v>
      </c>
      <c r="S4" s="58" t="s">
        <v>187</v>
      </c>
      <c r="T4" s="58" t="s">
        <v>187</v>
      </c>
      <c r="U4" s="58" t="s">
        <v>187</v>
      </c>
      <c r="V4" s="58" t="s">
        <v>187</v>
      </c>
      <c r="W4" s="58" t="s">
        <v>187</v>
      </c>
      <c r="X4" s="58" t="s">
        <v>187</v>
      </c>
      <c r="Y4" s="58" t="s">
        <v>187</v>
      </c>
      <c r="Z4" s="58" t="s">
        <v>187</v>
      </c>
      <c r="AA4" s="58" t="s">
        <v>187</v>
      </c>
      <c r="AB4" s="58" t="s">
        <v>187</v>
      </c>
      <c r="AC4" s="58" t="s">
        <v>187</v>
      </c>
      <c r="AD4" s="58" t="s">
        <v>187</v>
      </c>
      <c r="AE4" s="58" t="s">
        <v>187</v>
      </c>
      <c r="AF4" s="58" t="s">
        <v>187</v>
      </c>
      <c r="AG4" s="58" t="s">
        <v>187</v>
      </c>
      <c r="AH4" s="58" t="s">
        <v>187</v>
      </c>
      <c r="AI4" s="58" t="s">
        <v>187</v>
      </c>
      <c r="AJ4" s="58" t="s">
        <v>187</v>
      </c>
      <c r="AK4" s="58" t="s">
        <v>187</v>
      </c>
      <c r="AL4" s="58" t="s">
        <v>187</v>
      </c>
      <c r="AM4" s="58" t="s">
        <v>187</v>
      </c>
      <c r="AN4" s="58" t="s">
        <v>187</v>
      </c>
      <c r="AO4" s="58" t="s">
        <v>187</v>
      </c>
      <c r="AP4" s="58" t="s">
        <v>187</v>
      </c>
      <c r="AQ4" s="58" t="s">
        <v>186</v>
      </c>
      <c r="AR4" s="58" t="s">
        <v>187</v>
      </c>
      <c r="AS4" s="58" t="s">
        <v>187</v>
      </c>
      <c r="AT4" s="58" t="s">
        <v>187</v>
      </c>
      <c r="AU4" s="58" t="s">
        <v>187</v>
      </c>
      <c r="AV4" s="58" t="s">
        <v>187</v>
      </c>
      <c r="AW4" s="58" t="s">
        <v>187</v>
      </c>
      <c r="AX4" s="58" t="s">
        <v>187</v>
      </c>
      <c r="AY4" s="58" t="s">
        <v>187</v>
      </c>
      <c r="AZ4" s="58" t="s">
        <v>187</v>
      </c>
      <c r="BA4" s="58" t="s">
        <v>187</v>
      </c>
      <c r="BB4" s="58" t="s">
        <v>187</v>
      </c>
      <c r="BC4" s="58" t="s">
        <v>187</v>
      </c>
      <c r="BD4" s="58" t="s">
        <v>187</v>
      </c>
      <c r="BE4" s="58" t="s">
        <v>187</v>
      </c>
      <c r="BF4" s="58" t="s">
        <v>74</v>
      </c>
      <c r="BG4" s="58" t="s">
        <v>187</v>
      </c>
      <c r="BH4" s="58" t="s">
        <v>187</v>
      </c>
      <c r="BI4" s="58" t="s">
        <v>187</v>
      </c>
      <c r="BJ4" s="58" t="s">
        <v>187</v>
      </c>
      <c r="BK4" s="58" t="s">
        <v>187</v>
      </c>
      <c r="BL4" s="58" t="s">
        <v>187</v>
      </c>
      <c r="BM4" s="58" t="s">
        <v>187</v>
      </c>
      <c r="BN4" s="58" t="s">
        <v>187</v>
      </c>
      <c r="BO4" s="58" t="s">
        <v>187</v>
      </c>
      <c r="BP4" s="58" t="s">
        <v>187</v>
      </c>
      <c r="BQ4" s="58" t="s">
        <v>60</v>
      </c>
      <c r="BR4" s="58" t="s">
        <v>187</v>
      </c>
      <c r="BS4" s="58" t="s">
        <v>187</v>
      </c>
      <c r="BT4" s="58" t="s">
        <v>187</v>
      </c>
      <c r="BU4" s="58" t="s">
        <v>187</v>
      </c>
      <c r="BV4" s="58" t="s">
        <v>187</v>
      </c>
      <c r="BW4" s="58" t="s">
        <v>187</v>
      </c>
      <c r="BX4" s="58" t="s">
        <v>187</v>
      </c>
      <c r="BY4" s="58" t="s">
        <v>187</v>
      </c>
      <c r="BZ4" s="58" t="s">
        <v>187</v>
      </c>
      <c r="CA4" s="58" t="s">
        <v>187</v>
      </c>
      <c r="CB4" s="58" t="s">
        <v>187</v>
      </c>
      <c r="CC4" s="58" t="s">
        <v>187</v>
      </c>
      <c r="CD4" s="58" t="s">
        <v>187</v>
      </c>
      <c r="CE4" s="58" t="s">
        <v>187</v>
      </c>
      <c r="CF4" s="58" t="s">
        <v>187</v>
      </c>
      <c r="CG4" s="58" t="s">
        <v>143</v>
      </c>
      <c r="CH4" s="58" t="s">
        <v>187</v>
      </c>
      <c r="CI4" s="58" t="s">
        <v>187</v>
      </c>
      <c r="CJ4" s="58" t="s">
        <v>187</v>
      </c>
      <c r="CK4" s="58" t="s">
        <v>187</v>
      </c>
      <c r="CL4" s="58" t="s">
        <v>14</v>
      </c>
      <c r="CM4" s="58" t="s">
        <v>187</v>
      </c>
      <c r="CN4" s="58" t="s">
        <v>187</v>
      </c>
      <c r="CO4" s="59" t="s">
        <v>80</v>
      </c>
      <c r="CP4" s="59" t="s">
        <v>187</v>
      </c>
      <c r="CQ4" s="59" t="s">
        <v>187</v>
      </c>
      <c r="CR4" s="60" t="s">
        <v>187</v>
      </c>
    </row>
    <row r="5" spans="1:96" ht="15" customHeight="1">
      <c r="A5" s="57" t="s">
        <v>193</v>
      </c>
      <c r="B5" s="55" t="s">
        <v>187</v>
      </c>
      <c r="C5" s="55" t="s">
        <v>187</v>
      </c>
      <c r="D5" s="55" t="s">
        <v>194</v>
      </c>
      <c r="E5" s="55" t="s">
        <v>187</v>
      </c>
      <c r="F5" s="55" t="s">
        <v>62</v>
      </c>
      <c r="G5" s="55" t="s">
        <v>46</v>
      </c>
      <c r="H5" s="55" t="s">
        <v>90</v>
      </c>
      <c r="I5" s="55" t="s">
        <v>28</v>
      </c>
      <c r="J5" s="55" t="s">
        <v>64</v>
      </c>
      <c r="K5" s="55" t="s">
        <v>32</v>
      </c>
      <c r="L5" s="55" t="s">
        <v>58</v>
      </c>
      <c r="M5" s="55" t="s">
        <v>166</v>
      </c>
      <c r="N5" s="55" t="s">
        <v>75</v>
      </c>
      <c r="O5" s="55" t="s">
        <v>62</v>
      </c>
      <c r="P5" s="55" t="s">
        <v>160</v>
      </c>
      <c r="Q5" s="55" t="s">
        <v>71</v>
      </c>
      <c r="R5" s="55" t="s">
        <v>18</v>
      </c>
      <c r="S5" s="55" t="s">
        <v>44</v>
      </c>
      <c r="T5" s="55" t="s">
        <v>84</v>
      </c>
      <c r="U5" s="55" t="s">
        <v>173</v>
      </c>
      <c r="V5" s="55" t="s">
        <v>158</v>
      </c>
      <c r="W5" s="55" t="s">
        <v>134</v>
      </c>
      <c r="X5" s="55" t="s">
        <v>43</v>
      </c>
      <c r="Y5" s="55" t="s">
        <v>7</v>
      </c>
      <c r="Z5" s="55" t="s">
        <v>150</v>
      </c>
      <c r="AA5" s="55" t="s">
        <v>6</v>
      </c>
      <c r="AB5" s="55" t="s">
        <v>132</v>
      </c>
      <c r="AC5" s="55" t="s">
        <v>47</v>
      </c>
      <c r="AD5" s="55" t="s">
        <v>145</v>
      </c>
      <c r="AE5" s="55" t="s">
        <v>128</v>
      </c>
      <c r="AF5" s="55" t="s">
        <v>177</v>
      </c>
      <c r="AG5" s="55" t="s">
        <v>104</v>
      </c>
      <c r="AH5" s="55" t="s">
        <v>40</v>
      </c>
      <c r="AI5" s="55" t="s">
        <v>133</v>
      </c>
      <c r="AJ5" s="55" t="s">
        <v>68</v>
      </c>
      <c r="AK5" s="55" t="s">
        <v>126</v>
      </c>
      <c r="AL5" s="55" t="s">
        <v>116</v>
      </c>
      <c r="AM5" s="55" t="s">
        <v>26</v>
      </c>
      <c r="AN5" s="55" t="s">
        <v>120</v>
      </c>
      <c r="AO5" s="55" t="s">
        <v>66</v>
      </c>
      <c r="AP5" s="55" t="s">
        <v>77</v>
      </c>
      <c r="AQ5" s="55" t="s">
        <v>62</v>
      </c>
      <c r="AR5" s="55" t="s">
        <v>83</v>
      </c>
      <c r="AS5" s="55" t="s">
        <v>76</v>
      </c>
      <c r="AT5" s="55" t="s">
        <v>82</v>
      </c>
      <c r="AU5" s="55" t="s">
        <v>125</v>
      </c>
      <c r="AV5" s="55" t="s">
        <v>96</v>
      </c>
      <c r="AW5" s="55" t="s">
        <v>73</v>
      </c>
      <c r="AX5" s="55" t="s">
        <v>122</v>
      </c>
      <c r="AY5" s="55" t="s">
        <v>151</v>
      </c>
      <c r="AZ5" s="55" t="s">
        <v>115</v>
      </c>
      <c r="BA5" s="55" t="s">
        <v>98</v>
      </c>
      <c r="BB5" s="55" t="s">
        <v>2</v>
      </c>
      <c r="BC5" s="55" t="s">
        <v>153</v>
      </c>
      <c r="BD5" s="55" t="s">
        <v>11</v>
      </c>
      <c r="BE5" s="55" t="s">
        <v>42</v>
      </c>
      <c r="BF5" s="55" t="s">
        <v>62</v>
      </c>
      <c r="BG5" s="55" t="s">
        <v>101</v>
      </c>
      <c r="BH5" s="55" t="s">
        <v>108</v>
      </c>
      <c r="BI5" s="55" t="s">
        <v>161</v>
      </c>
      <c r="BJ5" s="55" t="s">
        <v>141</v>
      </c>
      <c r="BK5" s="55" t="s">
        <v>5</v>
      </c>
      <c r="BL5" s="55" t="s">
        <v>119</v>
      </c>
      <c r="BM5" s="55" t="s">
        <v>105</v>
      </c>
      <c r="BN5" s="55" t="s">
        <v>38</v>
      </c>
      <c r="BO5" s="55" t="s">
        <v>4</v>
      </c>
      <c r="BP5" s="55" t="s">
        <v>121</v>
      </c>
      <c r="BQ5" s="55" t="s">
        <v>62</v>
      </c>
      <c r="BR5" s="55" t="s">
        <v>101</v>
      </c>
      <c r="BS5" s="55" t="s">
        <v>108</v>
      </c>
      <c r="BT5" s="55" t="s">
        <v>161</v>
      </c>
      <c r="BU5" s="55" t="s">
        <v>141</v>
      </c>
      <c r="BV5" s="55" t="s">
        <v>5</v>
      </c>
      <c r="BW5" s="55" t="s">
        <v>119</v>
      </c>
      <c r="BX5" s="55" t="s">
        <v>105</v>
      </c>
      <c r="BY5" s="55" t="s">
        <v>110</v>
      </c>
      <c r="BZ5" s="55" t="s">
        <v>81</v>
      </c>
      <c r="CA5" s="55" t="s">
        <v>86</v>
      </c>
      <c r="CB5" s="55" t="s">
        <v>92</v>
      </c>
      <c r="CC5" s="55" t="s">
        <v>38</v>
      </c>
      <c r="CD5" s="55" t="s">
        <v>4</v>
      </c>
      <c r="CE5" s="55" t="s">
        <v>54</v>
      </c>
      <c r="CF5" s="55" t="s">
        <v>60</v>
      </c>
      <c r="CG5" s="55" t="s">
        <v>62</v>
      </c>
      <c r="CH5" s="55" t="s">
        <v>147</v>
      </c>
      <c r="CI5" s="55" t="s">
        <v>165</v>
      </c>
      <c r="CJ5" s="55" t="s">
        <v>159</v>
      </c>
      <c r="CK5" s="55" t="s">
        <v>57</v>
      </c>
      <c r="CL5" s="55" t="s">
        <v>62</v>
      </c>
      <c r="CM5" s="55" t="s">
        <v>10</v>
      </c>
      <c r="CN5" s="55" t="s">
        <v>163</v>
      </c>
      <c r="CO5" s="55" t="s">
        <v>62</v>
      </c>
      <c r="CP5" s="55" t="s">
        <v>23</v>
      </c>
      <c r="CQ5" s="55" t="s">
        <v>175</v>
      </c>
      <c r="CR5" s="56" t="s">
        <v>80</v>
      </c>
    </row>
    <row r="6" spans="1:96" ht="15" customHeight="1">
      <c r="A6" s="57" t="s">
        <v>187</v>
      </c>
      <c r="B6" s="55" t="s">
        <v>187</v>
      </c>
      <c r="C6" s="55" t="s">
        <v>187</v>
      </c>
      <c r="D6" s="55" t="s">
        <v>187</v>
      </c>
      <c r="E6" s="55" t="s">
        <v>187</v>
      </c>
      <c r="F6" s="55" t="s">
        <v>187</v>
      </c>
      <c r="G6" s="55" t="s">
        <v>187</v>
      </c>
      <c r="H6" s="55" t="s">
        <v>187</v>
      </c>
      <c r="I6" s="55" t="s">
        <v>187</v>
      </c>
      <c r="J6" s="55" t="s">
        <v>187</v>
      </c>
      <c r="K6" s="55" t="s">
        <v>187</v>
      </c>
      <c r="L6" s="55" t="s">
        <v>187</v>
      </c>
      <c r="M6" s="55" t="s">
        <v>187</v>
      </c>
      <c r="N6" s="55" t="s">
        <v>187</v>
      </c>
      <c r="O6" s="55" t="s">
        <v>187</v>
      </c>
      <c r="P6" s="55" t="s">
        <v>187</v>
      </c>
      <c r="Q6" s="55" t="s">
        <v>187</v>
      </c>
      <c r="R6" s="55" t="s">
        <v>187</v>
      </c>
      <c r="S6" s="55" t="s">
        <v>187</v>
      </c>
      <c r="T6" s="55" t="s">
        <v>187</v>
      </c>
      <c r="U6" s="55" t="s">
        <v>187</v>
      </c>
      <c r="V6" s="55" t="s">
        <v>187</v>
      </c>
      <c r="W6" s="55" t="s">
        <v>187</v>
      </c>
      <c r="X6" s="55" t="s">
        <v>187</v>
      </c>
      <c r="Y6" s="55" t="s">
        <v>187</v>
      </c>
      <c r="Z6" s="55" t="s">
        <v>187</v>
      </c>
      <c r="AA6" s="55" t="s">
        <v>187</v>
      </c>
      <c r="AB6" s="55" t="s">
        <v>187</v>
      </c>
      <c r="AC6" s="55" t="s">
        <v>187</v>
      </c>
      <c r="AD6" s="55" t="s">
        <v>187</v>
      </c>
      <c r="AE6" s="55" t="s">
        <v>187</v>
      </c>
      <c r="AF6" s="55" t="s">
        <v>187</v>
      </c>
      <c r="AG6" s="55" t="s">
        <v>187</v>
      </c>
      <c r="AH6" s="55" t="s">
        <v>187</v>
      </c>
      <c r="AI6" s="55" t="s">
        <v>187</v>
      </c>
      <c r="AJ6" s="55" t="s">
        <v>187</v>
      </c>
      <c r="AK6" s="55" t="s">
        <v>187</v>
      </c>
      <c r="AL6" s="55" t="s">
        <v>187</v>
      </c>
      <c r="AM6" s="55" t="s">
        <v>187</v>
      </c>
      <c r="AN6" s="55" t="s">
        <v>187</v>
      </c>
      <c r="AO6" s="55" t="s">
        <v>187</v>
      </c>
      <c r="AP6" s="55" t="s">
        <v>187</v>
      </c>
      <c r="AQ6" s="55" t="s">
        <v>187</v>
      </c>
      <c r="AR6" s="55" t="s">
        <v>187</v>
      </c>
      <c r="AS6" s="55" t="s">
        <v>187</v>
      </c>
      <c r="AT6" s="55" t="s">
        <v>187</v>
      </c>
      <c r="AU6" s="55" t="s">
        <v>187</v>
      </c>
      <c r="AV6" s="55" t="s">
        <v>187</v>
      </c>
      <c r="AW6" s="55" t="s">
        <v>187</v>
      </c>
      <c r="AX6" s="55" t="s">
        <v>187</v>
      </c>
      <c r="AY6" s="55" t="s">
        <v>187</v>
      </c>
      <c r="AZ6" s="55" t="s">
        <v>187</v>
      </c>
      <c r="BA6" s="55" t="s">
        <v>187</v>
      </c>
      <c r="BB6" s="55" t="s">
        <v>187</v>
      </c>
      <c r="BC6" s="55" t="s">
        <v>187</v>
      </c>
      <c r="BD6" s="55" t="s">
        <v>187</v>
      </c>
      <c r="BE6" s="55" t="s">
        <v>187</v>
      </c>
      <c r="BF6" s="55" t="s">
        <v>187</v>
      </c>
      <c r="BG6" s="55" t="s">
        <v>187</v>
      </c>
      <c r="BH6" s="55" t="s">
        <v>187</v>
      </c>
      <c r="BI6" s="55" t="s">
        <v>187</v>
      </c>
      <c r="BJ6" s="55" t="s">
        <v>187</v>
      </c>
      <c r="BK6" s="55" t="s">
        <v>187</v>
      </c>
      <c r="BL6" s="55" t="s">
        <v>187</v>
      </c>
      <c r="BM6" s="55" t="s">
        <v>187</v>
      </c>
      <c r="BN6" s="55" t="s">
        <v>187</v>
      </c>
      <c r="BO6" s="55" t="s">
        <v>187</v>
      </c>
      <c r="BP6" s="55" t="s">
        <v>187</v>
      </c>
      <c r="BQ6" s="55" t="s">
        <v>187</v>
      </c>
      <c r="BR6" s="55" t="s">
        <v>187</v>
      </c>
      <c r="BS6" s="55" t="s">
        <v>187</v>
      </c>
      <c r="BT6" s="55" t="s">
        <v>187</v>
      </c>
      <c r="BU6" s="55" t="s">
        <v>187</v>
      </c>
      <c r="BV6" s="55" t="s">
        <v>187</v>
      </c>
      <c r="BW6" s="55" t="s">
        <v>187</v>
      </c>
      <c r="BX6" s="55" t="s">
        <v>187</v>
      </c>
      <c r="BY6" s="55" t="s">
        <v>187</v>
      </c>
      <c r="BZ6" s="55" t="s">
        <v>187</v>
      </c>
      <c r="CA6" s="55" t="s">
        <v>187</v>
      </c>
      <c r="CB6" s="55" t="s">
        <v>187</v>
      </c>
      <c r="CC6" s="55" t="s">
        <v>187</v>
      </c>
      <c r="CD6" s="55" t="s">
        <v>187</v>
      </c>
      <c r="CE6" s="55" t="s">
        <v>187</v>
      </c>
      <c r="CF6" s="55" t="s">
        <v>187</v>
      </c>
      <c r="CG6" s="55" t="s">
        <v>187</v>
      </c>
      <c r="CH6" s="55" t="s">
        <v>187</v>
      </c>
      <c r="CI6" s="55" t="s">
        <v>187</v>
      </c>
      <c r="CJ6" s="55" t="s">
        <v>187</v>
      </c>
      <c r="CK6" s="55" t="s">
        <v>187</v>
      </c>
      <c r="CL6" s="55" t="s">
        <v>187</v>
      </c>
      <c r="CM6" s="55" t="s">
        <v>187</v>
      </c>
      <c r="CN6" s="55" t="s">
        <v>187</v>
      </c>
      <c r="CO6" s="55" t="s">
        <v>187</v>
      </c>
      <c r="CP6" s="55" t="s">
        <v>187</v>
      </c>
      <c r="CQ6" s="55" t="s">
        <v>187</v>
      </c>
      <c r="CR6" s="56" t="s">
        <v>187</v>
      </c>
    </row>
    <row r="7" spans="1:96" ht="15" customHeight="1">
      <c r="A7" s="57" t="s">
        <v>187</v>
      </c>
      <c r="B7" s="55" t="s">
        <v>187</v>
      </c>
      <c r="C7" s="55" t="s">
        <v>187</v>
      </c>
      <c r="D7" s="55" t="s">
        <v>187</v>
      </c>
      <c r="E7" s="55" t="s">
        <v>187</v>
      </c>
      <c r="F7" s="55" t="s">
        <v>187</v>
      </c>
      <c r="G7" s="55" t="s">
        <v>187</v>
      </c>
      <c r="H7" s="55" t="s">
        <v>187</v>
      </c>
      <c r="I7" s="55" t="s">
        <v>187</v>
      </c>
      <c r="J7" s="55" t="s">
        <v>187</v>
      </c>
      <c r="K7" s="55" t="s">
        <v>187</v>
      </c>
      <c r="L7" s="55" t="s">
        <v>187</v>
      </c>
      <c r="M7" s="55" t="s">
        <v>187</v>
      </c>
      <c r="N7" s="55" t="s">
        <v>187</v>
      </c>
      <c r="O7" s="55" t="s">
        <v>187</v>
      </c>
      <c r="P7" s="55" t="s">
        <v>187</v>
      </c>
      <c r="Q7" s="55" t="s">
        <v>187</v>
      </c>
      <c r="R7" s="55" t="s">
        <v>187</v>
      </c>
      <c r="S7" s="55" t="s">
        <v>187</v>
      </c>
      <c r="T7" s="55" t="s">
        <v>187</v>
      </c>
      <c r="U7" s="55" t="s">
        <v>187</v>
      </c>
      <c r="V7" s="55" t="s">
        <v>187</v>
      </c>
      <c r="W7" s="55" t="s">
        <v>187</v>
      </c>
      <c r="X7" s="55" t="s">
        <v>187</v>
      </c>
      <c r="Y7" s="55" t="s">
        <v>187</v>
      </c>
      <c r="Z7" s="55" t="s">
        <v>187</v>
      </c>
      <c r="AA7" s="55" t="s">
        <v>187</v>
      </c>
      <c r="AB7" s="55" t="s">
        <v>187</v>
      </c>
      <c r="AC7" s="55" t="s">
        <v>187</v>
      </c>
      <c r="AD7" s="55" t="s">
        <v>187</v>
      </c>
      <c r="AE7" s="55" t="s">
        <v>187</v>
      </c>
      <c r="AF7" s="55" t="s">
        <v>187</v>
      </c>
      <c r="AG7" s="55" t="s">
        <v>187</v>
      </c>
      <c r="AH7" s="55" t="s">
        <v>187</v>
      </c>
      <c r="AI7" s="55" t="s">
        <v>187</v>
      </c>
      <c r="AJ7" s="55" t="s">
        <v>187</v>
      </c>
      <c r="AK7" s="55" t="s">
        <v>187</v>
      </c>
      <c r="AL7" s="55" t="s">
        <v>187</v>
      </c>
      <c r="AM7" s="55" t="s">
        <v>187</v>
      </c>
      <c r="AN7" s="55" t="s">
        <v>187</v>
      </c>
      <c r="AO7" s="55" t="s">
        <v>187</v>
      </c>
      <c r="AP7" s="55" t="s">
        <v>187</v>
      </c>
      <c r="AQ7" s="55" t="s">
        <v>187</v>
      </c>
      <c r="AR7" s="55" t="s">
        <v>187</v>
      </c>
      <c r="AS7" s="55" t="s">
        <v>187</v>
      </c>
      <c r="AT7" s="55" t="s">
        <v>187</v>
      </c>
      <c r="AU7" s="55" t="s">
        <v>187</v>
      </c>
      <c r="AV7" s="55" t="s">
        <v>187</v>
      </c>
      <c r="AW7" s="55" t="s">
        <v>187</v>
      </c>
      <c r="AX7" s="55" t="s">
        <v>187</v>
      </c>
      <c r="AY7" s="55" t="s">
        <v>187</v>
      </c>
      <c r="AZ7" s="55" t="s">
        <v>187</v>
      </c>
      <c r="BA7" s="55" t="s">
        <v>187</v>
      </c>
      <c r="BB7" s="55" t="s">
        <v>187</v>
      </c>
      <c r="BC7" s="55" t="s">
        <v>187</v>
      </c>
      <c r="BD7" s="55" t="s">
        <v>187</v>
      </c>
      <c r="BE7" s="55" t="s">
        <v>187</v>
      </c>
      <c r="BF7" s="55" t="s">
        <v>187</v>
      </c>
      <c r="BG7" s="55" t="s">
        <v>187</v>
      </c>
      <c r="BH7" s="55" t="s">
        <v>187</v>
      </c>
      <c r="BI7" s="55" t="s">
        <v>187</v>
      </c>
      <c r="BJ7" s="55" t="s">
        <v>187</v>
      </c>
      <c r="BK7" s="55" t="s">
        <v>187</v>
      </c>
      <c r="BL7" s="55" t="s">
        <v>187</v>
      </c>
      <c r="BM7" s="55" t="s">
        <v>187</v>
      </c>
      <c r="BN7" s="55" t="s">
        <v>187</v>
      </c>
      <c r="BO7" s="55" t="s">
        <v>187</v>
      </c>
      <c r="BP7" s="55" t="s">
        <v>187</v>
      </c>
      <c r="BQ7" s="55" t="s">
        <v>187</v>
      </c>
      <c r="BR7" s="55" t="s">
        <v>187</v>
      </c>
      <c r="BS7" s="55" t="s">
        <v>187</v>
      </c>
      <c r="BT7" s="55" t="s">
        <v>187</v>
      </c>
      <c r="BU7" s="55" t="s">
        <v>187</v>
      </c>
      <c r="BV7" s="55" t="s">
        <v>187</v>
      </c>
      <c r="BW7" s="55" t="s">
        <v>187</v>
      </c>
      <c r="BX7" s="55" t="s">
        <v>187</v>
      </c>
      <c r="BY7" s="55" t="s">
        <v>187</v>
      </c>
      <c r="BZ7" s="55" t="s">
        <v>187</v>
      </c>
      <c r="CA7" s="55" t="s">
        <v>187</v>
      </c>
      <c r="CB7" s="55" t="s">
        <v>187</v>
      </c>
      <c r="CC7" s="55" t="s">
        <v>187</v>
      </c>
      <c r="CD7" s="55" t="s">
        <v>187</v>
      </c>
      <c r="CE7" s="55" t="s">
        <v>187</v>
      </c>
      <c r="CF7" s="55" t="s">
        <v>187</v>
      </c>
      <c r="CG7" s="55" t="s">
        <v>187</v>
      </c>
      <c r="CH7" s="55" t="s">
        <v>187</v>
      </c>
      <c r="CI7" s="55" t="s">
        <v>187</v>
      </c>
      <c r="CJ7" s="55" t="s">
        <v>187</v>
      </c>
      <c r="CK7" s="55" t="s">
        <v>187</v>
      </c>
      <c r="CL7" s="55" t="s">
        <v>187</v>
      </c>
      <c r="CM7" s="55" t="s">
        <v>187</v>
      </c>
      <c r="CN7" s="55" t="s">
        <v>187</v>
      </c>
      <c r="CO7" s="55" t="s">
        <v>187</v>
      </c>
      <c r="CP7" s="55" t="s">
        <v>187</v>
      </c>
      <c r="CQ7" s="55" t="s">
        <v>187</v>
      </c>
      <c r="CR7" s="56" t="s">
        <v>187</v>
      </c>
    </row>
    <row r="8" spans="1:96" ht="15" customHeight="1">
      <c r="A8" s="57" t="s">
        <v>195</v>
      </c>
      <c r="B8" s="55" t="s">
        <v>196</v>
      </c>
      <c r="C8" s="55" t="s">
        <v>197</v>
      </c>
      <c r="D8" s="23" t="s">
        <v>17</v>
      </c>
      <c r="E8" s="23" t="s">
        <v>45</v>
      </c>
      <c r="F8" s="23" t="s">
        <v>179</v>
      </c>
      <c r="G8" s="23" t="s">
        <v>67</v>
      </c>
      <c r="H8" s="23" t="s">
        <v>144</v>
      </c>
      <c r="I8" s="23" t="s">
        <v>51</v>
      </c>
      <c r="J8" s="23" t="s">
        <v>170</v>
      </c>
      <c r="K8" s="23" t="s">
        <v>94</v>
      </c>
      <c r="L8" s="23" t="s">
        <v>172</v>
      </c>
      <c r="M8" s="23" t="s">
        <v>89</v>
      </c>
      <c r="N8" s="23" t="s">
        <v>16</v>
      </c>
      <c r="O8" s="23" t="s">
        <v>102</v>
      </c>
      <c r="P8" s="23" t="s">
        <v>30</v>
      </c>
      <c r="Q8" s="23" t="s">
        <v>117</v>
      </c>
      <c r="R8" s="23" t="s">
        <v>1</v>
      </c>
      <c r="S8" s="23" t="s">
        <v>106</v>
      </c>
      <c r="T8" s="23" t="s">
        <v>25</v>
      </c>
      <c r="U8" s="23" t="s">
        <v>137</v>
      </c>
      <c r="V8" s="23" t="s">
        <v>27</v>
      </c>
      <c r="W8" s="23" t="s">
        <v>136</v>
      </c>
      <c r="X8" s="23" t="s">
        <v>157</v>
      </c>
      <c r="Y8" s="23" t="s">
        <v>48</v>
      </c>
      <c r="Z8" s="23" t="s">
        <v>178</v>
      </c>
      <c r="AA8" s="23" t="s">
        <v>70</v>
      </c>
      <c r="AB8" s="23" t="s">
        <v>142</v>
      </c>
      <c r="AC8" s="23" t="s">
        <v>52</v>
      </c>
      <c r="AD8" s="23" t="s">
        <v>167</v>
      </c>
      <c r="AE8" s="23" t="s">
        <v>95</v>
      </c>
      <c r="AF8" s="23" t="s">
        <v>176</v>
      </c>
      <c r="AG8" s="23" t="s">
        <v>87</v>
      </c>
      <c r="AH8" s="23" t="s">
        <v>111</v>
      </c>
      <c r="AI8" s="23" t="s">
        <v>3</v>
      </c>
      <c r="AJ8" s="23" t="s">
        <v>130</v>
      </c>
      <c r="AK8" s="23" t="s">
        <v>21</v>
      </c>
      <c r="AL8" s="23" t="s">
        <v>100</v>
      </c>
      <c r="AM8" s="23" t="s">
        <v>9</v>
      </c>
      <c r="AN8" s="23" t="s">
        <v>123</v>
      </c>
      <c r="AO8" s="23" t="s">
        <v>39</v>
      </c>
      <c r="AP8" s="23" t="s">
        <v>129</v>
      </c>
      <c r="AQ8" s="23" t="s">
        <v>34</v>
      </c>
      <c r="AR8" s="23" t="s">
        <v>59</v>
      </c>
      <c r="AS8" s="23" t="s">
        <v>149</v>
      </c>
      <c r="AT8" s="23" t="s">
        <v>85</v>
      </c>
      <c r="AU8" s="23" t="s">
        <v>162</v>
      </c>
      <c r="AV8" s="23" t="s">
        <v>41</v>
      </c>
      <c r="AW8" s="23" t="s">
        <v>152</v>
      </c>
      <c r="AX8" s="23" t="s">
        <v>79</v>
      </c>
      <c r="AY8" s="23" t="s">
        <v>184</v>
      </c>
      <c r="AZ8" s="23" t="s">
        <v>72</v>
      </c>
      <c r="BA8" s="23" t="s">
        <v>185</v>
      </c>
      <c r="BB8" s="23" t="s">
        <v>15</v>
      </c>
      <c r="BC8" s="23" t="s">
        <v>103</v>
      </c>
      <c r="BD8" s="23" t="s">
        <v>31</v>
      </c>
      <c r="BE8" s="23" t="s">
        <v>114</v>
      </c>
      <c r="BF8" s="23" t="s">
        <v>0</v>
      </c>
      <c r="BG8" s="23" t="s">
        <v>107</v>
      </c>
      <c r="BH8" s="23" t="s">
        <v>29</v>
      </c>
      <c r="BI8" s="23" t="s">
        <v>135</v>
      </c>
      <c r="BJ8" s="23" t="s">
        <v>22</v>
      </c>
      <c r="BK8" s="23" t="s">
        <v>138</v>
      </c>
      <c r="BL8" s="23" t="s">
        <v>156</v>
      </c>
      <c r="BM8" s="23" t="s">
        <v>50</v>
      </c>
      <c r="BN8" s="23" t="s">
        <v>182</v>
      </c>
      <c r="BO8" s="23" t="s">
        <v>65</v>
      </c>
      <c r="BP8" s="23" t="s">
        <v>139</v>
      </c>
      <c r="BQ8" s="23" t="s">
        <v>55</v>
      </c>
      <c r="BR8" s="23" t="s">
        <v>171</v>
      </c>
      <c r="BS8" s="23" t="s">
        <v>88</v>
      </c>
      <c r="BT8" s="23" t="s">
        <v>169</v>
      </c>
      <c r="BU8" s="23" t="s">
        <v>93</v>
      </c>
      <c r="BV8" s="23" t="s">
        <v>109</v>
      </c>
      <c r="BW8" s="23" t="s">
        <v>8</v>
      </c>
      <c r="BX8" s="23" t="s">
        <v>131</v>
      </c>
      <c r="BY8" s="23" t="s">
        <v>19</v>
      </c>
      <c r="BZ8" s="23" t="s">
        <v>99</v>
      </c>
      <c r="CA8" s="23" t="s">
        <v>13</v>
      </c>
      <c r="CB8" s="23" t="s">
        <v>127</v>
      </c>
      <c r="CC8" s="23" t="s">
        <v>36</v>
      </c>
      <c r="CD8" s="23" t="s">
        <v>124</v>
      </c>
      <c r="CE8" s="23" t="s">
        <v>37</v>
      </c>
      <c r="CF8" s="23" t="s">
        <v>56</v>
      </c>
      <c r="CG8" s="23" t="s">
        <v>140</v>
      </c>
      <c r="CH8" s="23" t="s">
        <v>91</v>
      </c>
      <c r="CI8" s="23" t="s">
        <v>174</v>
      </c>
      <c r="CJ8" s="23" t="s">
        <v>49</v>
      </c>
      <c r="CK8" s="23" t="s">
        <v>155</v>
      </c>
      <c r="CL8" s="23" t="s">
        <v>63</v>
      </c>
      <c r="CM8" s="23" t="s">
        <v>181</v>
      </c>
      <c r="CN8" s="23" t="s">
        <v>69</v>
      </c>
      <c r="CO8" s="23" t="s">
        <v>180</v>
      </c>
      <c r="CP8" s="23" t="s">
        <v>12</v>
      </c>
      <c r="CQ8" s="23" t="s">
        <v>97</v>
      </c>
      <c r="CR8" s="24" t="s">
        <v>35</v>
      </c>
    </row>
    <row r="9" spans="1:96" ht="15" customHeight="1">
      <c r="A9" s="57" t="s">
        <v>187</v>
      </c>
      <c r="B9" s="55" t="s">
        <v>187</v>
      </c>
      <c r="C9" s="55" t="s">
        <v>187</v>
      </c>
      <c r="D9" s="23" t="s">
        <v>198</v>
      </c>
      <c r="E9" s="7">
        <v>252270488.46</v>
      </c>
      <c r="F9" s="7">
        <v>359896</v>
      </c>
      <c r="G9" s="9" t="s">
        <v>187</v>
      </c>
      <c r="H9" s="9" t="s">
        <v>187</v>
      </c>
      <c r="I9" s="9" t="s">
        <v>187</v>
      </c>
      <c r="J9" s="9" t="s">
        <v>187</v>
      </c>
      <c r="K9" s="8" t="s">
        <v>112</v>
      </c>
      <c r="L9" s="9" t="s">
        <v>187</v>
      </c>
      <c r="M9" s="9" t="s">
        <v>187</v>
      </c>
      <c r="N9" s="7">
        <v>359896</v>
      </c>
      <c r="O9" s="7">
        <v>54554242.42</v>
      </c>
      <c r="P9" s="7">
        <v>226350.42</v>
      </c>
      <c r="Q9" s="7">
        <v>18024</v>
      </c>
      <c r="R9" s="9" t="s">
        <v>187</v>
      </c>
      <c r="S9" s="9" t="s">
        <v>187</v>
      </c>
      <c r="T9" s="9" t="s">
        <v>187</v>
      </c>
      <c r="U9" s="7">
        <v>4296</v>
      </c>
      <c r="V9" s="7">
        <v>12512</v>
      </c>
      <c r="W9" s="9" t="s">
        <v>187</v>
      </c>
      <c r="X9" s="9" t="s">
        <v>187</v>
      </c>
      <c r="Y9" s="7">
        <v>28344.1</v>
      </c>
      <c r="Z9" s="9" t="s">
        <v>187</v>
      </c>
      <c r="AA9" s="7">
        <v>400000</v>
      </c>
      <c r="AB9" s="9" t="s">
        <v>187</v>
      </c>
      <c r="AC9" s="7">
        <v>3279</v>
      </c>
      <c r="AD9" s="7">
        <v>25060</v>
      </c>
      <c r="AE9" s="7">
        <v>13000</v>
      </c>
      <c r="AF9" s="7">
        <v>23844586</v>
      </c>
      <c r="AG9" s="9" t="s">
        <v>187</v>
      </c>
      <c r="AH9" s="9" t="s">
        <v>187</v>
      </c>
      <c r="AI9" s="7">
        <v>23211452</v>
      </c>
      <c r="AJ9" s="7">
        <v>6734286.58</v>
      </c>
      <c r="AK9" s="9" t="s">
        <v>187</v>
      </c>
      <c r="AL9" s="9" t="s">
        <v>187</v>
      </c>
      <c r="AM9" s="7">
        <v>33052.32</v>
      </c>
      <c r="AN9" s="9" t="s">
        <v>187</v>
      </c>
      <c r="AO9" s="9" t="s">
        <v>187</v>
      </c>
      <c r="AP9" s="9" t="s">
        <v>187</v>
      </c>
      <c r="AQ9" s="9" t="s">
        <v>187</v>
      </c>
      <c r="AR9" s="9" t="s">
        <v>187</v>
      </c>
      <c r="AS9" s="9" t="s">
        <v>187</v>
      </c>
      <c r="AT9" s="9" t="s">
        <v>187</v>
      </c>
      <c r="AU9" s="9" t="s">
        <v>187</v>
      </c>
      <c r="AV9" s="9" t="s">
        <v>187</v>
      </c>
      <c r="AW9" s="9" t="s">
        <v>187</v>
      </c>
      <c r="AX9" s="9" t="s">
        <v>187</v>
      </c>
      <c r="AY9" s="9" t="s">
        <v>187</v>
      </c>
      <c r="AZ9" s="9" t="s">
        <v>187</v>
      </c>
      <c r="BA9" s="9" t="s">
        <v>187</v>
      </c>
      <c r="BB9" s="9" t="s">
        <v>187</v>
      </c>
      <c r="BC9" s="9" t="s">
        <v>187</v>
      </c>
      <c r="BD9" s="9" t="s">
        <v>187</v>
      </c>
      <c r="BE9" s="9" t="s">
        <v>187</v>
      </c>
      <c r="BF9" s="8" t="s">
        <v>112</v>
      </c>
      <c r="BG9" s="8" t="s">
        <v>112</v>
      </c>
      <c r="BH9" s="8" t="s">
        <v>112</v>
      </c>
      <c r="BI9" s="8" t="s">
        <v>112</v>
      </c>
      <c r="BJ9" s="8" t="s">
        <v>112</v>
      </c>
      <c r="BK9" s="8" t="s">
        <v>112</v>
      </c>
      <c r="BL9" s="8" t="s">
        <v>112</v>
      </c>
      <c r="BM9" s="8" t="s">
        <v>112</v>
      </c>
      <c r="BN9" s="8" t="s">
        <v>112</v>
      </c>
      <c r="BO9" s="8" t="s">
        <v>112</v>
      </c>
      <c r="BP9" s="8" t="s">
        <v>112</v>
      </c>
      <c r="BQ9" s="7">
        <v>193641861.04</v>
      </c>
      <c r="BR9" s="9" t="s">
        <v>187</v>
      </c>
      <c r="BS9" s="7">
        <v>112414</v>
      </c>
      <c r="BT9" s="7">
        <v>3488505</v>
      </c>
      <c r="BU9" s="7">
        <v>128094577.24</v>
      </c>
      <c r="BV9" s="7">
        <v>500000</v>
      </c>
      <c r="BW9" s="9" t="s">
        <v>187</v>
      </c>
      <c r="BX9" s="9" t="s">
        <v>187</v>
      </c>
      <c r="BY9" s="9" t="s">
        <v>187</v>
      </c>
      <c r="BZ9" s="7">
        <v>660285</v>
      </c>
      <c r="CA9" s="9" t="s">
        <v>187</v>
      </c>
      <c r="CB9" s="7">
        <v>60140079.8</v>
      </c>
      <c r="CC9" s="9" t="s">
        <v>187</v>
      </c>
      <c r="CD9" s="7">
        <v>646000</v>
      </c>
      <c r="CE9" s="9" t="s">
        <v>187</v>
      </c>
      <c r="CF9" s="9" t="s">
        <v>187</v>
      </c>
      <c r="CG9" s="7">
        <v>3714489</v>
      </c>
      <c r="CH9" s="7">
        <v>3714489</v>
      </c>
      <c r="CI9" s="9" t="s">
        <v>187</v>
      </c>
      <c r="CJ9" s="9" t="s">
        <v>187</v>
      </c>
      <c r="CK9" s="9" t="s">
        <v>187</v>
      </c>
      <c r="CL9" s="9" t="s">
        <v>187</v>
      </c>
      <c r="CM9" s="9" t="s">
        <v>187</v>
      </c>
      <c r="CN9" s="9" t="s">
        <v>187</v>
      </c>
      <c r="CO9" s="9" t="s">
        <v>187</v>
      </c>
      <c r="CP9" s="9" t="s">
        <v>187</v>
      </c>
      <c r="CQ9" s="9" t="s">
        <v>187</v>
      </c>
      <c r="CR9" s="25" t="s">
        <v>187</v>
      </c>
    </row>
    <row r="10" spans="4:86" ht="12.75">
      <c r="D10" s="1" t="s">
        <v>199</v>
      </c>
      <c r="E10">
        <f>F10+O10+AQ10+BF10+BQ10+CG10</f>
        <v>174393490</v>
      </c>
      <c r="O10">
        <v>1991000</v>
      </c>
      <c r="AP10">
        <v>1991000</v>
      </c>
      <c r="AQ10">
        <v>267300</v>
      </c>
      <c r="BE10">
        <v>267300</v>
      </c>
      <c r="BQ10">
        <v>170098340</v>
      </c>
      <c r="BU10">
        <v>170098340</v>
      </c>
      <c r="CG10">
        <v>2036850</v>
      </c>
      <c r="CH10">
        <v>2036850</v>
      </c>
    </row>
    <row r="11" spans="4:96" s="15" customFormat="1" ht="12.75">
      <c r="D11" s="26" t="s">
        <v>188</v>
      </c>
      <c r="E11" s="27">
        <f>SUM(E9:E10)</f>
        <v>426663978.46000004</v>
      </c>
      <c r="F11" s="27">
        <f aca="true" t="shared" si="0" ref="F11:BQ11">SUM(F9:F10)</f>
        <v>359896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359896</v>
      </c>
      <c r="O11" s="27">
        <f t="shared" si="0"/>
        <v>56545242.42</v>
      </c>
      <c r="P11" s="27">
        <f t="shared" si="0"/>
        <v>226350.42</v>
      </c>
      <c r="Q11" s="27">
        <f t="shared" si="0"/>
        <v>18024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4296</v>
      </c>
      <c r="V11" s="27">
        <f t="shared" si="0"/>
        <v>12512</v>
      </c>
      <c r="W11" s="27">
        <f t="shared" si="0"/>
        <v>0</v>
      </c>
      <c r="X11" s="27">
        <f t="shared" si="0"/>
        <v>0</v>
      </c>
      <c r="Y11" s="27">
        <f t="shared" si="0"/>
        <v>28344.1</v>
      </c>
      <c r="Z11" s="27">
        <f t="shared" si="0"/>
        <v>0</v>
      </c>
      <c r="AA11" s="27">
        <f t="shared" si="0"/>
        <v>400000</v>
      </c>
      <c r="AB11" s="27">
        <f t="shared" si="0"/>
        <v>0</v>
      </c>
      <c r="AC11" s="27">
        <f t="shared" si="0"/>
        <v>3279</v>
      </c>
      <c r="AD11" s="27">
        <f t="shared" si="0"/>
        <v>25060</v>
      </c>
      <c r="AE11" s="27">
        <f t="shared" si="0"/>
        <v>13000</v>
      </c>
      <c r="AF11" s="27">
        <f t="shared" si="0"/>
        <v>23844586</v>
      </c>
      <c r="AG11" s="27">
        <f t="shared" si="0"/>
        <v>0</v>
      </c>
      <c r="AH11" s="27">
        <f t="shared" si="0"/>
        <v>0</v>
      </c>
      <c r="AI11" s="27">
        <f t="shared" si="0"/>
        <v>23211452</v>
      </c>
      <c r="AJ11" s="27">
        <f t="shared" si="0"/>
        <v>6734286.58</v>
      </c>
      <c r="AK11" s="27">
        <f t="shared" si="0"/>
        <v>0</v>
      </c>
      <c r="AL11" s="27">
        <f t="shared" si="0"/>
        <v>0</v>
      </c>
      <c r="AM11" s="27">
        <f t="shared" si="0"/>
        <v>33052.32</v>
      </c>
      <c r="AN11" s="27">
        <f t="shared" si="0"/>
        <v>0</v>
      </c>
      <c r="AO11" s="27">
        <f t="shared" si="0"/>
        <v>0</v>
      </c>
      <c r="AP11" s="27">
        <f t="shared" si="0"/>
        <v>1991000</v>
      </c>
      <c r="AQ11" s="27">
        <f t="shared" si="0"/>
        <v>267300</v>
      </c>
      <c r="AR11" s="27">
        <f t="shared" si="0"/>
        <v>0</v>
      </c>
      <c r="AS11" s="27">
        <f t="shared" si="0"/>
        <v>0</v>
      </c>
      <c r="AT11" s="27">
        <f t="shared" si="0"/>
        <v>0</v>
      </c>
      <c r="AU11" s="27">
        <f t="shared" si="0"/>
        <v>0</v>
      </c>
      <c r="AV11" s="27">
        <f t="shared" si="0"/>
        <v>0</v>
      </c>
      <c r="AW11" s="27">
        <f t="shared" si="0"/>
        <v>0</v>
      </c>
      <c r="AX11" s="27">
        <f t="shared" si="0"/>
        <v>0</v>
      </c>
      <c r="AY11" s="27">
        <f t="shared" si="0"/>
        <v>0</v>
      </c>
      <c r="AZ11" s="27">
        <f t="shared" si="0"/>
        <v>0</v>
      </c>
      <c r="BA11" s="27">
        <f t="shared" si="0"/>
        <v>0</v>
      </c>
      <c r="BB11" s="27">
        <f t="shared" si="0"/>
        <v>0</v>
      </c>
      <c r="BC11" s="27">
        <f t="shared" si="0"/>
        <v>0</v>
      </c>
      <c r="BD11" s="27">
        <f t="shared" si="0"/>
        <v>0</v>
      </c>
      <c r="BE11" s="27">
        <f t="shared" si="0"/>
        <v>267300</v>
      </c>
      <c r="BF11" s="27">
        <f t="shared" si="0"/>
        <v>0</v>
      </c>
      <c r="BG11" s="27">
        <f t="shared" si="0"/>
        <v>0</v>
      </c>
      <c r="BH11" s="27">
        <f t="shared" si="0"/>
        <v>0</v>
      </c>
      <c r="BI11" s="27">
        <f t="shared" si="0"/>
        <v>0</v>
      </c>
      <c r="BJ11" s="27">
        <f t="shared" si="0"/>
        <v>0</v>
      </c>
      <c r="BK11" s="27">
        <f t="shared" si="0"/>
        <v>0</v>
      </c>
      <c r="BL11" s="27">
        <f t="shared" si="0"/>
        <v>0</v>
      </c>
      <c r="BM11" s="27">
        <f t="shared" si="0"/>
        <v>0</v>
      </c>
      <c r="BN11" s="27">
        <f t="shared" si="0"/>
        <v>0</v>
      </c>
      <c r="BO11" s="27">
        <f t="shared" si="0"/>
        <v>0</v>
      </c>
      <c r="BP11" s="27">
        <f t="shared" si="0"/>
        <v>0</v>
      </c>
      <c r="BQ11" s="27">
        <f t="shared" si="0"/>
        <v>363740201.03999996</v>
      </c>
      <c r="BR11" s="27">
        <f aca="true" t="shared" si="1" ref="BR11:CR11">SUM(BR9:BR10)</f>
        <v>0</v>
      </c>
      <c r="BS11" s="27">
        <f t="shared" si="1"/>
        <v>112414</v>
      </c>
      <c r="BT11" s="27">
        <f t="shared" si="1"/>
        <v>3488505</v>
      </c>
      <c r="BU11" s="27">
        <f t="shared" si="1"/>
        <v>298192917.24</v>
      </c>
      <c r="BV11" s="27">
        <f t="shared" si="1"/>
        <v>500000</v>
      </c>
      <c r="BW11" s="27">
        <f t="shared" si="1"/>
        <v>0</v>
      </c>
      <c r="BX11" s="27">
        <f t="shared" si="1"/>
        <v>0</v>
      </c>
      <c r="BY11" s="27">
        <f t="shared" si="1"/>
        <v>0</v>
      </c>
      <c r="BZ11" s="27">
        <f t="shared" si="1"/>
        <v>660285</v>
      </c>
      <c r="CA11" s="27">
        <f t="shared" si="1"/>
        <v>0</v>
      </c>
      <c r="CB11" s="27">
        <f t="shared" si="1"/>
        <v>60140079.8</v>
      </c>
      <c r="CC11" s="27">
        <f t="shared" si="1"/>
        <v>0</v>
      </c>
      <c r="CD11" s="27">
        <f t="shared" si="1"/>
        <v>646000</v>
      </c>
      <c r="CE11" s="27">
        <f t="shared" si="1"/>
        <v>0</v>
      </c>
      <c r="CF11" s="27">
        <f t="shared" si="1"/>
        <v>0</v>
      </c>
      <c r="CG11" s="27">
        <f t="shared" si="1"/>
        <v>5751339</v>
      </c>
      <c r="CH11" s="27">
        <f t="shared" si="1"/>
        <v>5751339</v>
      </c>
      <c r="CI11" s="27">
        <f t="shared" si="1"/>
        <v>0</v>
      </c>
      <c r="CJ11" s="27">
        <f t="shared" si="1"/>
        <v>0</v>
      </c>
      <c r="CK11" s="27">
        <f t="shared" si="1"/>
        <v>0</v>
      </c>
      <c r="CL11" s="27">
        <f t="shared" si="1"/>
        <v>0</v>
      </c>
      <c r="CM11" s="27">
        <f t="shared" si="1"/>
        <v>0</v>
      </c>
      <c r="CN11" s="27">
        <f t="shared" si="1"/>
        <v>0</v>
      </c>
      <c r="CO11" s="27">
        <f t="shared" si="1"/>
        <v>0</v>
      </c>
      <c r="CP11" s="27">
        <f t="shared" si="1"/>
        <v>0</v>
      </c>
      <c r="CQ11" s="27">
        <f t="shared" si="1"/>
        <v>0</v>
      </c>
      <c r="CR11" s="27">
        <f t="shared" si="1"/>
        <v>0</v>
      </c>
    </row>
  </sheetData>
  <sheetProtection/>
  <mergeCells count="106">
    <mergeCell ref="A4:D4"/>
    <mergeCell ref="E4:E7"/>
    <mergeCell ref="F4:N4"/>
    <mergeCell ref="O4:AP4"/>
    <mergeCell ref="AQ4:BE4"/>
    <mergeCell ref="BF4:BP4"/>
    <mergeCell ref="J5:J7"/>
    <mergeCell ref="K5:K7"/>
    <mergeCell ref="L5:L7"/>
    <mergeCell ref="M5:M7"/>
    <mergeCell ref="BQ4:CF4"/>
    <mergeCell ref="CG4:CK4"/>
    <mergeCell ref="CL4:CN4"/>
    <mergeCell ref="CO4:CR4"/>
    <mergeCell ref="A5:C7"/>
    <mergeCell ref="D5:D7"/>
    <mergeCell ref="F5:F7"/>
    <mergeCell ref="G5:G7"/>
    <mergeCell ref="H5:H7"/>
    <mergeCell ref="I5:I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J5:CJ7"/>
    <mergeCell ref="CK5:CK7"/>
    <mergeCell ref="CL5:CL7"/>
    <mergeCell ref="CM5:CM7"/>
    <mergeCell ref="CB5:CB7"/>
    <mergeCell ref="CC5:CC7"/>
    <mergeCell ref="CD5:CD7"/>
    <mergeCell ref="CE5:CE7"/>
    <mergeCell ref="CF5:CF7"/>
    <mergeCell ref="CG5:CG7"/>
    <mergeCell ref="CN5:CN7"/>
    <mergeCell ref="CO5:CO7"/>
    <mergeCell ref="CP5:CP7"/>
    <mergeCell ref="CQ5:CQ7"/>
    <mergeCell ref="CR5:CR7"/>
    <mergeCell ref="A8:A9"/>
    <mergeCell ref="B8:B9"/>
    <mergeCell ref="C8:C9"/>
    <mergeCell ref="CH5:CH7"/>
    <mergeCell ref="CI5:CI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J7" sqref="J7"/>
    </sheetView>
  </sheetViews>
  <sheetFormatPr defaultColWidth="8.8515625" defaultRowHeight="12.75"/>
  <cols>
    <col min="1" max="1" width="6.8515625" style="28" customWidth="1"/>
    <col min="2" max="2" width="23.7109375" style="28" customWidth="1"/>
    <col min="3" max="3" width="10.28125" style="29" customWidth="1"/>
    <col min="4" max="4" width="10.28125" style="28" customWidth="1"/>
    <col min="5" max="5" width="6.7109375" style="28" customWidth="1"/>
    <col min="6" max="6" width="25.421875" style="28" customWidth="1"/>
    <col min="7" max="8" width="10.00390625" style="28" customWidth="1"/>
    <col min="9" max="16384" width="8.8515625" style="28" customWidth="1"/>
  </cols>
  <sheetData>
    <row r="1" spans="1:8" ht="30" customHeight="1">
      <c r="A1" s="66" t="s">
        <v>201</v>
      </c>
      <c r="B1" s="66"/>
      <c r="C1" s="66"/>
      <c r="D1" s="66"/>
      <c r="E1" s="66"/>
      <c r="F1" s="66"/>
      <c r="G1" s="66"/>
      <c r="H1" s="66"/>
    </row>
    <row r="2" spans="3:8" ht="18.75" customHeight="1" thickBot="1">
      <c r="C2" s="67" t="s">
        <v>202</v>
      </c>
      <c r="D2" s="67"/>
      <c r="E2" s="67"/>
      <c r="G2" s="68" t="s">
        <v>200</v>
      </c>
      <c r="H2" s="68"/>
    </row>
    <row r="3" spans="1:8" ht="15">
      <c r="A3" s="69" t="s">
        <v>203</v>
      </c>
      <c r="B3" s="71"/>
      <c r="C3" s="64" t="s">
        <v>204</v>
      </c>
      <c r="D3" s="64"/>
      <c r="E3" s="71" t="s">
        <v>203</v>
      </c>
      <c r="F3" s="71" t="s">
        <v>205</v>
      </c>
      <c r="G3" s="64" t="s">
        <v>204</v>
      </c>
      <c r="H3" s="65"/>
    </row>
    <row r="4" spans="1:8" s="30" customFormat="1" ht="28.5" customHeight="1">
      <c r="A4" s="70"/>
      <c r="B4" s="72"/>
      <c r="C4" s="32" t="s">
        <v>206</v>
      </c>
      <c r="D4" s="31" t="s">
        <v>207</v>
      </c>
      <c r="E4" s="72"/>
      <c r="F4" s="72"/>
      <c r="G4" s="32" t="s">
        <v>206</v>
      </c>
      <c r="H4" s="33" t="s">
        <v>207</v>
      </c>
    </row>
    <row r="5" spans="1:8" ht="15.75" customHeight="1">
      <c r="A5" s="62" t="s">
        <v>208</v>
      </c>
      <c r="B5" s="63"/>
      <c r="C5" s="34">
        <f>C6+C15+C43+G47+G31+G20+G17+G12</f>
        <v>206185.97126500003</v>
      </c>
      <c r="D5" s="34">
        <f>D6+D15+D43+H12+H17+H20+H31+H47</f>
        <v>46106.39784599999</v>
      </c>
      <c r="E5" s="35">
        <v>30308</v>
      </c>
      <c r="F5" s="35" t="s">
        <v>209</v>
      </c>
      <c r="G5" s="36">
        <v>670.0871480000001</v>
      </c>
      <c r="H5" s="37">
        <v>0</v>
      </c>
    </row>
    <row r="6" spans="1:8" ht="15.75" customHeight="1">
      <c r="A6" s="47">
        <v>301</v>
      </c>
      <c r="B6" s="38" t="s">
        <v>118</v>
      </c>
      <c r="C6" s="34">
        <f>SUM(C7:C14)</f>
        <v>59228.189975</v>
      </c>
      <c r="D6" s="34">
        <f>SUM(D7:D14)</f>
        <v>35.9896</v>
      </c>
      <c r="E6" s="35">
        <v>30309</v>
      </c>
      <c r="F6" s="35" t="s">
        <v>210</v>
      </c>
      <c r="G6" s="36">
        <v>1576.356744</v>
      </c>
      <c r="H6" s="37">
        <v>0</v>
      </c>
    </row>
    <row r="7" spans="1:8" ht="15.75" customHeight="1">
      <c r="A7" s="48">
        <v>30101</v>
      </c>
      <c r="B7" s="35" t="s">
        <v>211</v>
      </c>
      <c r="C7" s="36">
        <v>19378.510701</v>
      </c>
      <c r="D7" s="39">
        <v>0</v>
      </c>
      <c r="E7" s="35">
        <v>30310</v>
      </c>
      <c r="F7" s="35" t="s">
        <v>212</v>
      </c>
      <c r="G7" s="36">
        <v>201.36</v>
      </c>
      <c r="H7" s="37">
        <v>0</v>
      </c>
    </row>
    <row r="8" spans="1:8" ht="15.75" customHeight="1">
      <c r="A8" s="48">
        <v>30102</v>
      </c>
      <c r="B8" s="35" t="s">
        <v>213</v>
      </c>
      <c r="C8" s="36">
        <v>14419.880434</v>
      </c>
      <c r="D8" s="39">
        <v>0</v>
      </c>
      <c r="E8" s="35">
        <v>30311</v>
      </c>
      <c r="F8" s="35" t="s">
        <v>214</v>
      </c>
      <c r="G8" s="36">
        <v>4688.036379</v>
      </c>
      <c r="H8" s="37">
        <v>0</v>
      </c>
    </row>
    <row r="9" spans="1:8" ht="15.75" customHeight="1">
      <c r="A9" s="48">
        <v>30103</v>
      </c>
      <c r="B9" s="35" t="s">
        <v>215</v>
      </c>
      <c r="C9" s="36">
        <v>4965.396386</v>
      </c>
      <c r="D9" s="39">
        <v>0</v>
      </c>
      <c r="E9" s="35">
        <v>30312</v>
      </c>
      <c r="F9" s="35" t="s">
        <v>216</v>
      </c>
      <c r="G9" s="36">
        <v>0.12</v>
      </c>
      <c r="H9" s="37">
        <v>0</v>
      </c>
    </row>
    <row r="10" spans="1:8" ht="15.75" customHeight="1">
      <c r="A10" s="48">
        <v>30104</v>
      </c>
      <c r="B10" s="35" t="s">
        <v>217</v>
      </c>
      <c r="C10" s="36">
        <v>11414.316398</v>
      </c>
      <c r="D10" s="39">
        <v>0</v>
      </c>
      <c r="E10" s="35">
        <v>30313</v>
      </c>
      <c r="F10" s="35" t="s">
        <v>218</v>
      </c>
      <c r="G10" s="36">
        <v>38.992078</v>
      </c>
      <c r="H10" s="37">
        <v>0</v>
      </c>
    </row>
    <row r="11" spans="1:8" ht="15.75" customHeight="1">
      <c r="A11" s="48">
        <v>30105</v>
      </c>
      <c r="B11" s="35" t="s">
        <v>219</v>
      </c>
      <c r="C11" s="36">
        <v>0</v>
      </c>
      <c r="D11" s="39">
        <v>0</v>
      </c>
      <c r="E11" s="35">
        <v>30399</v>
      </c>
      <c r="F11" s="40" t="s">
        <v>220</v>
      </c>
      <c r="G11" s="36">
        <v>3716.942411</v>
      </c>
      <c r="H11" s="37">
        <v>26.73</v>
      </c>
    </row>
    <row r="12" spans="1:8" ht="15.75" customHeight="1">
      <c r="A12" s="48">
        <v>30106</v>
      </c>
      <c r="B12" s="35" t="s">
        <v>221</v>
      </c>
      <c r="C12" s="36">
        <v>678.193111</v>
      </c>
      <c r="D12" s="39">
        <v>0</v>
      </c>
      <c r="E12" s="38">
        <v>304</v>
      </c>
      <c r="F12" s="38" t="s">
        <v>143</v>
      </c>
      <c r="G12" s="34">
        <f>SUM(G13:G16)</f>
        <v>18780.009551</v>
      </c>
      <c r="H12" s="41">
        <f>SUM(H13:H16)</f>
        <v>575.1339</v>
      </c>
    </row>
    <row r="13" spans="1:8" ht="15.75" customHeight="1">
      <c r="A13" s="48">
        <v>30107</v>
      </c>
      <c r="B13" s="35" t="s">
        <v>222</v>
      </c>
      <c r="C13" s="36">
        <v>5744.709923</v>
      </c>
      <c r="D13" s="39">
        <v>0</v>
      </c>
      <c r="E13" s="35">
        <v>30401</v>
      </c>
      <c r="F13" s="35" t="s">
        <v>223</v>
      </c>
      <c r="G13" s="36">
        <v>18711.760703</v>
      </c>
      <c r="H13" s="37">
        <v>575.1339</v>
      </c>
    </row>
    <row r="14" spans="1:8" ht="15.75" customHeight="1">
      <c r="A14" s="48">
        <v>30199</v>
      </c>
      <c r="B14" s="35" t="s">
        <v>224</v>
      </c>
      <c r="C14" s="36">
        <v>2627.1830219999997</v>
      </c>
      <c r="D14" s="39">
        <v>35.9896</v>
      </c>
      <c r="E14" s="35">
        <v>30402</v>
      </c>
      <c r="F14" s="35" t="s">
        <v>225</v>
      </c>
      <c r="G14" s="36">
        <v>50.268848</v>
      </c>
      <c r="H14" s="37">
        <v>0</v>
      </c>
    </row>
    <row r="15" spans="1:8" ht="15.75" customHeight="1">
      <c r="A15" s="47">
        <v>302</v>
      </c>
      <c r="B15" s="38" t="s">
        <v>113</v>
      </c>
      <c r="C15" s="34">
        <f>SUM(C16:C42)</f>
        <v>64025.239381</v>
      </c>
      <c r="D15" s="34">
        <f>SUM(D16:D42)</f>
        <v>5654.5242419999995</v>
      </c>
      <c r="E15" s="35">
        <v>30403</v>
      </c>
      <c r="F15" s="35" t="s">
        <v>226</v>
      </c>
      <c r="G15" s="36">
        <v>17.98</v>
      </c>
      <c r="H15" s="37">
        <v>0</v>
      </c>
    </row>
    <row r="16" spans="1:8" ht="15.75" customHeight="1">
      <c r="A16" s="48">
        <v>30201</v>
      </c>
      <c r="B16" s="35" t="s">
        <v>227</v>
      </c>
      <c r="C16" s="36">
        <v>2170.481075</v>
      </c>
      <c r="D16" s="39">
        <v>22.635042000000002</v>
      </c>
      <c r="E16" s="35">
        <v>30499</v>
      </c>
      <c r="F16" s="35" t="s">
        <v>228</v>
      </c>
      <c r="G16" s="36">
        <v>0</v>
      </c>
      <c r="H16" s="37">
        <v>0</v>
      </c>
    </row>
    <row r="17" spans="1:8" ht="15.75" customHeight="1">
      <c r="A17" s="48">
        <v>30202</v>
      </c>
      <c r="B17" s="35" t="s">
        <v>229</v>
      </c>
      <c r="C17" s="36">
        <v>602.413288</v>
      </c>
      <c r="D17" s="39">
        <v>1.8024</v>
      </c>
      <c r="E17" s="38">
        <v>307</v>
      </c>
      <c r="F17" s="38" t="s">
        <v>14</v>
      </c>
      <c r="G17" s="34">
        <f>SUM(G18:G19)</f>
        <v>1505.94</v>
      </c>
      <c r="H17" s="41">
        <f>SUM(H18:H19)</f>
        <v>0</v>
      </c>
    </row>
    <row r="18" spans="1:8" ht="15.75" customHeight="1">
      <c r="A18" s="48">
        <v>30203</v>
      </c>
      <c r="B18" s="35" t="s">
        <v>230</v>
      </c>
      <c r="C18" s="36">
        <v>9.229113</v>
      </c>
      <c r="D18" s="39">
        <v>0</v>
      </c>
      <c r="E18" s="35">
        <v>30701</v>
      </c>
      <c r="F18" s="35" t="s">
        <v>231</v>
      </c>
      <c r="G18" s="36">
        <v>1505.94</v>
      </c>
      <c r="H18" s="37">
        <v>0</v>
      </c>
    </row>
    <row r="19" spans="1:8" ht="15.75" customHeight="1">
      <c r="A19" s="48">
        <v>30204</v>
      </c>
      <c r="B19" s="35" t="s">
        <v>232</v>
      </c>
      <c r="C19" s="36">
        <v>23.421129999999998</v>
      </c>
      <c r="D19" s="39">
        <v>0</v>
      </c>
      <c r="E19" s="35">
        <v>30707</v>
      </c>
      <c r="F19" s="35" t="s">
        <v>233</v>
      </c>
      <c r="G19" s="36">
        <v>0</v>
      </c>
      <c r="H19" s="37">
        <v>0</v>
      </c>
    </row>
    <row r="20" spans="1:8" ht="15.75" customHeight="1">
      <c r="A20" s="48">
        <v>30205</v>
      </c>
      <c r="B20" s="35" t="s">
        <v>234</v>
      </c>
      <c r="C20" s="36">
        <v>201.125846</v>
      </c>
      <c r="D20" s="39">
        <v>0</v>
      </c>
      <c r="E20" s="38">
        <v>309</v>
      </c>
      <c r="F20" s="38" t="s">
        <v>74</v>
      </c>
      <c r="G20" s="34">
        <f>SUM(G21:G30)</f>
        <v>7872.6165</v>
      </c>
      <c r="H20" s="41">
        <f>SUM(H21:H30)</f>
        <v>0</v>
      </c>
    </row>
    <row r="21" spans="1:8" ht="15.75" customHeight="1">
      <c r="A21" s="48">
        <v>30206</v>
      </c>
      <c r="B21" s="35" t="s">
        <v>235</v>
      </c>
      <c r="C21" s="36">
        <v>627.0942210000001</v>
      </c>
      <c r="D21" s="39">
        <v>0.42960000000000004</v>
      </c>
      <c r="E21" s="35">
        <v>30901</v>
      </c>
      <c r="F21" s="35" t="s">
        <v>236</v>
      </c>
      <c r="G21" s="36">
        <v>1831.6</v>
      </c>
      <c r="H21" s="37">
        <v>0</v>
      </c>
    </row>
    <row r="22" spans="1:8" ht="15.75" customHeight="1">
      <c r="A22" s="48">
        <v>30207</v>
      </c>
      <c r="B22" s="35" t="s">
        <v>237</v>
      </c>
      <c r="C22" s="36">
        <v>545.427824</v>
      </c>
      <c r="D22" s="39">
        <v>1.2512</v>
      </c>
      <c r="E22" s="35">
        <v>30902</v>
      </c>
      <c r="F22" s="35" t="s">
        <v>238</v>
      </c>
      <c r="G22" s="36">
        <v>0</v>
      </c>
      <c r="H22" s="37">
        <v>0</v>
      </c>
    </row>
    <row r="23" spans="1:8" ht="15.75" customHeight="1">
      <c r="A23" s="48">
        <v>30208</v>
      </c>
      <c r="B23" s="35" t="s">
        <v>239</v>
      </c>
      <c r="C23" s="36">
        <v>0</v>
      </c>
      <c r="D23" s="39">
        <v>0</v>
      </c>
      <c r="E23" s="35">
        <v>30903</v>
      </c>
      <c r="F23" s="35" t="s">
        <v>240</v>
      </c>
      <c r="G23" s="36">
        <v>0</v>
      </c>
      <c r="H23" s="37">
        <v>0</v>
      </c>
    </row>
    <row r="24" spans="1:8" ht="15.75" customHeight="1">
      <c r="A24" s="48">
        <v>30209</v>
      </c>
      <c r="B24" s="35" t="s">
        <v>241</v>
      </c>
      <c r="C24" s="36">
        <v>61.877044999999995</v>
      </c>
      <c r="D24" s="39">
        <v>0</v>
      </c>
      <c r="E24" s="35">
        <v>30905</v>
      </c>
      <c r="F24" s="35" t="s">
        <v>242</v>
      </c>
      <c r="G24" s="36">
        <v>1590.8165</v>
      </c>
      <c r="H24" s="37">
        <v>0</v>
      </c>
    </row>
    <row r="25" spans="1:8" ht="15.75" customHeight="1">
      <c r="A25" s="48">
        <v>30211</v>
      </c>
      <c r="B25" s="35" t="s">
        <v>243</v>
      </c>
      <c r="C25" s="36">
        <v>731.4861589999999</v>
      </c>
      <c r="D25" s="39">
        <v>2.8344099999999997</v>
      </c>
      <c r="E25" s="35">
        <v>30906</v>
      </c>
      <c r="F25" s="35" t="s">
        <v>244</v>
      </c>
      <c r="G25" s="36">
        <v>0</v>
      </c>
      <c r="H25" s="37">
        <v>0</v>
      </c>
    </row>
    <row r="26" spans="1:8" ht="15.75" customHeight="1">
      <c r="A26" s="48">
        <v>30212</v>
      </c>
      <c r="B26" s="35" t="s">
        <v>245</v>
      </c>
      <c r="C26" s="36">
        <v>11.447</v>
      </c>
      <c r="D26" s="39">
        <v>0</v>
      </c>
      <c r="E26" s="35">
        <v>30907</v>
      </c>
      <c r="F26" s="35" t="s">
        <v>246</v>
      </c>
      <c r="G26" s="36">
        <v>195</v>
      </c>
      <c r="H26" s="37">
        <v>0</v>
      </c>
    </row>
    <row r="27" spans="1:8" ht="15.75" customHeight="1">
      <c r="A27" s="48">
        <v>30213</v>
      </c>
      <c r="B27" s="35" t="s">
        <v>247</v>
      </c>
      <c r="C27" s="36">
        <v>4680.7649280000005</v>
      </c>
      <c r="D27" s="39">
        <v>40</v>
      </c>
      <c r="E27" s="35">
        <v>30908</v>
      </c>
      <c r="F27" s="35" t="s">
        <v>248</v>
      </c>
      <c r="G27" s="36">
        <v>0</v>
      </c>
      <c r="H27" s="37">
        <v>0</v>
      </c>
    </row>
    <row r="28" spans="1:8" ht="15.75" customHeight="1">
      <c r="A28" s="48">
        <v>30214</v>
      </c>
      <c r="B28" s="35" t="s">
        <v>249</v>
      </c>
      <c r="C28" s="36">
        <v>91.899023</v>
      </c>
      <c r="D28" s="39">
        <v>0</v>
      </c>
      <c r="E28" s="35">
        <v>30913</v>
      </c>
      <c r="F28" s="35" t="s">
        <v>250</v>
      </c>
      <c r="G28" s="36">
        <v>0</v>
      </c>
      <c r="H28" s="37">
        <v>0</v>
      </c>
    </row>
    <row r="29" spans="1:8" ht="15.75" customHeight="1">
      <c r="A29" s="48">
        <v>30215</v>
      </c>
      <c r="B29" s="35" t="s">
        <v>251</v>
      </c>
      <c r="C29" s="36">
        <v>277.097085</v>
      </c>
      <c r="D29" s="39">
        <v>0.32789999999999997</v>
      </c>
      <c r="E29" s="35">
        <v>30919</v>
      </c>
      <c r="F29" s="35" t="s">
        <v>252</v>
      </c>
      <c r="G29" s="36">
        <v>0</v>
      </c>
      <c r="H29" s="37">
        <v>0</v>
      </c>
    </row>
    <row r="30" spans="1:8" ht="15.75" customHeight="1">
      <c r="A30" s="48">
        <v>30216</v>
      </c>
      <c r="B30" s="35" t="s">
        <v>253</v>
      </c>
      <c r="C30" s="36">
        <v>1329.672971</v>
      </c>
      <c r="D30" s="39">
        <v>2.506</v>
      </c>
      <c r="E30" s="35">
        <v>30999</v>
      </c>
      <c r="F30" s="35" t="s">
        <v>254</v>
      </c>
      <c r="G30" s="36">
        <v>4255.2</v>
      </c>
      <c r="H30" s="37">
        <v>0</v>
      </c>
    </row>
    <row r="31" spans="1:8" ht="15.75" customHeight="1">
      <c r="A31" s="48">
        <v>30217</v>
      </c>
      <c r="B31" s="35" t="s">
        <v>255</v>
      </c>
      <c r="C31" s="36">
        <v>766.3096320000001</v>
      </c>
      <c r="D31" s="39">
        <v>1.3</v>
      </c>
      <c r="E31" s="38">
        <v>310</v>
      </c>
      <c r="F31" s="38" t="s">
        <v>60</v>
      </c>
      <c r="G31" s="34">
        <f>SUM(G32:G46)</f>
        <v>38744.115504</v>
      </c>
      <c r="H31" s="41">
        <f>SUM(H32:H46)</f>
        <v>39814.020103999996</v>
      </c>
    </row>
    <row r="32" spans="1:8" ht="15.75" customHeight="1">
      <c r="A32" s="48">
        <v>30218</v>
      </c>
      <c r="B32" s="35" t="s">
        <v>256</v>
      </c>
      <c r="C32" s="36">
        <v>11261.976273999999</v>
      </c>
      <c r="D32" s="39">
        <v>2384.4586</v>
      </c>
      <c r="E32" s="35">
        <v>31001</v>
      </c>
      <c r="F32" s="35" t="s">
        <v>257</v>
      </c>
      <c r="G32" s="36">
        <v>4976.963672</v>
      </c>
      <c r="H32" s="37">
        <v>0</v>
      </c>
    </row>
    <row r="33" spans="1:8" ht="15.75" customHeight="1">
      <c r="A33" s="48">
        <v>30224</v>
      </c>
      <c r="B33" s="35" t="s">
        <v>258</v>
      </c>
      <c r="C33" s="36">
        <v>167.222391</v>
      </c>
      <c r="D33" s="39">
        <v>0</v>
      </c>
      <c r="E33" s="35">
        <v>31002</v>
      </c>
      <c r="F33" s="35" t="s">
        <v>259</v>
      </c>
      <c r="G33" s="36">
        <v>1497.6359009999999</v>
      </c>
      <c r="H33" s="37">
        <v>11.2414</v>
      </c>
    </row>
    <row r="34" spans="1:8" ht="15.75" customHeight="1">
      <c r="A34" s="48">
        <v>30225</v>
      </c>
      <c r="B34" s="35" t="s">
        <v>260</v>
      </c>
      <c r="C34" s="36">
        <v>7.647</v>
      </c>
      <c r="D34" s="39">
        <v>0</v>
      </c>
      <c r="E34" s="35">
        <v>31003</v>
      </c>
      <c r="F34" s="35" t="s">
        <v>261</v>
      </c>
      <c r="G34" s="36">
        <v>1804.499654</v>
      </c>
      <c r="H34" s="37">
        <v>348.8505</v>
      </c>
    </row>
    <row r="35" spans="1:8" ht="15.75" customHeight="1">
      <c r="A35" s="48">
        <v>30226</v>
      </c>
      <c r="B35" s="35" t="s">
        <v>262</v>
      </c>
      <c r="C35" s="36">
        <v>15431.597351999999</v>
      </c>
      <c r="D35" s="39">
        <v>2321.1452</v>
      </c>
      <c r="E35" s="35">
        <v>31005</v>
      </c>
      <c r="F35" s="35" t="s">
        <v>242</v>
      </c>
      <c r="G35" s="36">
        <v>23313.332035</v>
      </c>
      <c r="H35" s="37">
        <f>29819.291724+3439+1</f>
        <v>33259.291723999995</v>
      </c>
    </row>
    <row r="36" spans="1:8" ht="15.75" customHeight="1">
      <c r="A36" s="48">
        <v>30227</v>
      </c>
      <c r="B36" s="35" t="s">
        <v>263</v>
      </c>
      <c r="C36" s="36">
        <v>2798.921585</v>
      </c>
      <c r="D36" s="39">
        <v>673.428658</v>
      </c>
      <c r="E36" s="35">
        <v>31006</v>
      </c>
      <c r="F36" s="35" t="s">
        <v>244</v>
      </c>
      <c r="G36" s="36">
        <v>1173.486306</v>
      </c>
      <c r="H36" s="37">
        <v>50</v>
      </c>
    </row>
    <row r="37" spans="1:8" ht="15.75" customHeight="1">
      <c r="A37" s="48">
        <v>30228</v>
      </c>
      <c r="B37" s="35" t="s">
        <v>264</v>
      </c>
      <c r="C37" s="36">
        <v>524.779593</v>
      </c>
      <c r="D37" s="39">
        <v>0</v>
      </c>
      <c r="E37" s="35">
        <v>31007</v>
      </c>
      <c r="F37" s="35" t="s">
        <v>246</v>
      </c>
      <c r="G37" s="36">
        <v>198.280898</v>
      </c>
      <c r="H37" s="37">
        <v>0</v>
      </c>
    </row>
    <row r="38" spans="1:8" ht="15.75" customHeight="1">
      <c r="A38" s="48">
        <v>30229</v>
      </c>
      <c r="B38" s="35" t="s">
        <v>265</v>
      </c>
      <c r="C38" s="36">
        <v>63.987143</v>
      </c>
      <c r="D38" s="39">
        <v>0</v>
      </c>
      <c r="E38" s="35">
        <v>31008</v>
      </c>
      <c r="F38" s="35" t="s">
        <v>248</v>
      </c>
      <c r="G38" s="36">
        <v>0</v>
      </c>
      <c r="H38" s="37">
        <v>0</v>
      </c>
    </row>
    <row r="39" spans="1:8" ht="15.75" customHeight="1">
      <c r="A39" s="48">
        <v>30231</v>
      </c>
      <c r="B39" s="35" t="s">
        <v>266</v>
      </c>
      <c r="C39" s="36">
        <v>777.069607</v>
      </c>
      <c r="D39" s="39">
        <v>3.305232</v>
      </c>
      <c r="E39" s="35">
        <v>31009</v>
      </c>
      <c r="F39" s="35" t="s">
        <v>267</v>
      </c>
      <c r="G39" s="36">
        <v>0</v>
      </c>
      <c r="H39" s="37">
        <v>0</v>
      </c>
    </row>
    <row r="40" spans="1:8" ht="15.75" customHeight="1">
      <c r="A40" s="48">
        <v>30239</v>
      </c>
      <c r="B40" s="35" t="s">
        <v>268</v>
      </c>
      <c r="C40" s="36">
        <v>140.903872</v>
      </c>
      <c r="D40" s="39">
        <v>0</v>
      </c>
      <c r="E40" s="35">
        <v>31010</v>
      </c>
      <c r="F40" s="35" t="s">
        <v>269</v>
      </c>
      <c r="G40" s="36">
        <v>118.3</v>
      </c>
      <c r="H40" s="37">
        <v>66.0285</v>
      </c>
    </row>
    <row r="41" spans="1:8" ht="15.75" customHeight="1">
      <c r="A41" s="48">
        <v>30240</v>
      </c>
      <c r="B41" s="35" t="s">
        <v>270</v>
      </c>
      <c r="C41" s="36">
        <v>0</v>
      </c>
      <c r="D41" s="39">
        <v>0</v>
      </c>
      <c r="E41" s="35">
        <v>31011</v>
      </c>
      <c r="F41" s="35" t="s">
        <v>271</v>
      </c>
      <c r="G41" s="36">
        <v>74.76</v>
      </c>
      <c r="H41" s="37">
        <v>0</v>
      </c>
    </row>
    <row r="42" spans="1:8" ht="15.75" customHeight="1">
      <c r="A42" s="48">
        <v>30299</v>
      </c>
      <c r="B42" s="35" t="s">
        <v>272</v>
      </c>
      <c r="C42" s="36">
        <v>20721.388224000002</v>
      </c>
      <c r="D42" s="39">
        <v>199.1</v>
      </c>
      <c r="E42" s="35">
        <v>31012</v>
      </c>
      <c r="F42" s="35" t="s">
        <v>273</v>
      </c>
      <c r="G42" s="36">
        <v>0</v>
      </c>
      <c r="H42" s="37">
        <v>6014.00798</v>
      </c>
    </row>
    <row r="43" spans="1:8" ht="15.75" customHeight="1">
      <c r="A43" s="47">
        <v>303</v>
      </c>
      <c r="B43" s="38" t="s">
        <v>186</v>
      </c>
      <c r="C43" s="34">
        <f>SUM(C44:C50)+G5+G6+G7+G8+G9+G10+G11</f>
        <v>16029.860353999999</v>
      </c>
      <c r="D43" s="34">
        <f>H11</f>
        <v>26.73</v>
      </c>
      <c r="E43" s="35">
        <v>31013</v>
      </c>
      <c r="F43" s="35" t="s">
        <v>250</v>
      </c>
      <c r="G43" s="36">
        <v>55.636838</v>
      </c>
      <c r="H43" s="37">
        <v>0</v>
      </c>
    </row>
    <row r="44" spans="1:8" ht="15.75" customHeight="1">
      <c r="A44" s="48">
        <v>30301</v>
      </c>
      <c r="B44" s="35" t="s">
        <v>274</v>
      </c>
      <c r="C44" s="36">
        <v>40.9571</v>
      </c>
      <c r="D44" s="39">
        <v>0</v>
      </c>
      <c r="E44" s="35">
        <v>31019</v>
      </c>
      <c r="F44" s="35" t="s">
        <v>252</v>
      </c>
      <c r="G44" s="36">
        <v>20</v>
      </c>
      <c r="H44" s="37">
        <v>64.6</v>
      </c>
    </row>
    <row r="45" spans="1:8" ht="15.75" customHeight="1">
      <c r="A45" s="48">
        <v>30302</v>
      </c>
      <c r="B45" s="35" t="s">
        <v>275</v>
      </c>
      <c r="C45" s="36">
        <v>81.236689</v>
      </c>
      <c r="D45" s="39">
        <v>0</v>
      </c>
      <c r="E45" s="35">
        <v>31020</v>
      </c>
      <c r="F45" s="35" t="s">
        <v>276</v>
      </c>
      <c r="G45" s="36">
        <v>0</v>
      </c>
      <c r="H45" s="37">
        <v>0</v>
      </c>
    </row>
    <row r="46" spans="1:8" ht="15.75" customHeight="1">
      <c r="A46" s="48">
        <v>30303</v>
      </c>
      <c r="B46" s="35" t="s">
        <v>277</v>
      </c>
      <c r="C46" s="36">
        <v>0</v>
      </c>
      <c r="D46" s="39">
        <v>0</v>
      </c>
      <c r="E46" s="35">
        <v>31099</v>
      </c>
      <c r="F46" s="35" t="s">
        <v>278</v>
      </c>
      <c r="G46" s="36">
        <f>5513.2202-2</f>
        <v>5511.2202</v>
      </c>
      <c r="H46" s="37">
        <v>0</v>
      </c>
    </row>
    <row r="47" spans="1:8" ht="15.75" customHeight="1">
      <c r="A47" s="48">
        <v>30304</v>
      </c>
      <c r="B47" s="35" t="s">
        <v>279</v>
      </c>
      <c r="C47" s="36">
        <v>587.957398</v>
      </c>
      <c r="D47" s="39">
        <v>0</v>
      </c>
      <c r="E47" s="38">
        <v>399</v>
      </c>
      <c r="F47" s="38" t="s">
        <v>80</v>
      </c>
      <c r="G47" s="34">
        <v>0</v>
      </c>
      <c r="H47" s="42">
        <v>0</v>
      </c>
    </row>
    <row r="48" spans="1:8" ht="15.75" customHeight="1">
      <c r="A48" s="48">
        <v>30305</v>
      </c>
      <c r="B48" s="35" t="s">
        <v>280</v>
      </c>
      <c r="C48" s="36">
        <v>3575.157799</v>
      </c>
      <c r="D48" s="39">
        <v>0</v>
      </c>
      <c r="E48" s="35">
        <v>39906</v>
      </c>
      <c r="F48" s="35" t="s">
        <v>281</v>
      </c>
      <c r="G48" s="36">
        <v>0</v>
      </c>
      <c r="H48" s="37">
        <v>0</v>
      </c>
    </row>
    <row r="49" spans="1:8" ht="15.75" customHeight="1">
      <c r="A49" s="48">
        <v>30306</v>
      </c>
      <c r="B49" s="35" t="s">
        <v>282</v>
      </c>
      <c r="C49" s="36">
        <v>17</v>
      </c>
      <c r="D49" s="39">
        <v>0</v>
      </c>
      <c r="E49" s="35">
        <v>39907</v>
      </c>
      <c r="F49" s="35" t="s">
        <v>283</v>
      </c>
      <c r="G49" s="36">
        <v>0</v>
      </c>
      <c r="H49" s="37">
        <v>0</v>
      </c>
    </row>
    <row r="50" spans="1:8" ht="15.75" customHeight="1" thickBot="1">
      <c r="A50" s="49">
        <v>30307</v>
      </c>
      <c r="B50" s="43" t="s">
        <v>284</v>
      </c>
      <c r="C50" s="44">
        <v>835.656608</v>
      </c>
      <c r="D50" s="45">
        <v>0</v>
      </c>
      <c r="E50" s="43">
        <v>39999</v>
      </c>
      <c r="F50" s="43" t="s">
        <v>285</v>
      </c>
      <c r="G50" s="44">
        <v>0</v>
      </c>
      <c r="H50" s="46">
        <v>0</v>
      </c>
    </row>
    <row r="51" ht="15">
      <c r="C51" s="28"/>
    </row>
    <row r="52" ht="15">
      <c r="C52" s="28"/>
    </row>
    <row r="53" ht="15">
      <c r="C53" s="28"/>
    </row>
    <row r="54" ht="15">
      <c r="C54" s="28"/>
    </row>
    <row r="55" ht="15">
      <c r="C55" s="28"/>
    </row>
    <row r="56" ht="15">
      <c r="C56" s="28"/>
    </row>
    <row r="57" ht="15">
      <c r="C57" s="28"/>
    </row>
    <row r="58" ht="15" customHeight="1">
      <c r="C58" s="28"/>
    </row>
    <row r="59" ht="15">
      <c r="C59" s="28"/>
    </row>
    <row r="60" ht="15">
      <c r="C60" s="28"/>
    </row>
    <row r="61" ht="15">
      <c r="C61" s="28"/>
    </row>
    <row r="62" ht="15">
      <c r="C62" s="28"/>
    </row>
    <row r="63" ht="15" customHeight="1">
      <c r="C63" s="28"/>
    </row>
    <row r="64" ht="15">
      <c r="C64" s="28"/>
    </row>
    <row r="65" ht="15">
      <c r="C65" s="28"/>
    </row>
    <row r="66" ht="15" customHeight="1">
      <c r="C66" s="28"/>
    </row>
    <row r="67" ht="15">
      <c r="C67" s="28"/>
    </row>
    <row r="68" ht="15">
      <c r="C68" s="28"/>
    </row>
    <row r="69" ht="15">
      <c r="C69" s="28"/>
    </row>
    <row r="70" ht="15">
      <c r="C70" s="28"/>
    </row>
    <row r="71" ht="15">
      <c r="C71" s="28"/>
    </row>
    <row r="72" ht="15">
      <c r="C72" s="28"/>
    </row>
    <row r="73" ht="15">
      <c r="C73" s="28"/>
    </row>
    <row r="74" ht="15">
      <c r="C74" s="28"/>
    </row>
    <row r="75" ht="15">
      <c r="C75" s="28"/>
    </row>
    <row r="76" ht="15">
      <c r="C76" s="28"/>
    </row>
    <row r="77" ht="15" customHeight="1">
      <c r="C77" s="28"/>
    </row>
    <row r="78" ht="15">
      <c r="C78" s="28"/>
    </row>
    <row r="79" ht="15">
      <c r="C79" s="28"/>
    </row>
    <row r="80" ht="15">
      <c r="C80" s="28"/>
    </row>
    <row r="81" ht="15">
      <c r="C81" s="28"/>
    </row>
    <row r="82" ht="15">
      <c r="C82" s="28"/>
    </row>
    <row r="83" ht="15">
      <c r="C83" s="28"/>
    </row>
    <row r="84" ht="15">
      <c r="C84" s="28"/>
    </row>
    <row r="85" ht="15">
      <c r="C85" s="28"/>
    </row>
    <row r="86" ht="15">
      <c r="C86" s="28"/>
    </row>
    <row r="87" ht="15">
      <c r="C87" s="28"/>
    </row>
    <row r="88" ht="15">
      <c r="C88" s="28"/>
    </row>
    <row r="89" ht="15">
      <c r="C89" s="28"/>
    </row>
    <row r="90" ht="15">
      <c r="C90" s="28"/>
    </row>
    <row r="91" ht="15">
      <c r="C91" s="28"/>
    </row>
    <row r="92" ht="15">
      <c r="C92" s="28"/>
    </row>
    <row r="93" ht="15" customHeight="1">
      <c r="C93" s="28"/>
    </row>
    <row r="94" ht="15">
      <c r="C94" s="28"/>
    </row>
    <row r="95" ht="15">
      <c r="C95" s="28"/>
    </row>
    <row r="96" ht="15">
      <c r="C96" s="28"/>
    </row>
  </sheetData>
  <sheetProtection/>
  <mergeCells count="10">
    <mergeCell ref="A5:B5"/>
    <mergeCell ref="G3:H3"/>
    <mergeCell ref="A1:H1"/>
    <mergeCell ref="C2:E2"/>
    <mergeCell ref="G2:H2"/>
    <mergeCell ref="A3:A4"/>
    <mergeCell ref="B3:B4"/>
    <mergeCell ref="E3:E4"/>
    <mergeCell ref="F3:F4"/>
    <mergeCell ref="C3:D3"/>
  </mergeCells>
  <printOptions horizontalCentered="1"/>
  <pageMargins left="0.15748031496062992" right="0.15748031496062992" top="0.31496062992125984" bottom="0.15748031496062992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2016-07-12T09:43:44Z</cp:lastPrinted>
  <dcterms:created xsi:type="dcterms:W3CDTF">2016-08-16T02:55:39Z</dcterms:created>
  <dcterms:modified xsi:type="dcterms:W3CDTF">2016-08-16T02:55:43Z</dcterms:modified>
  <cp:category/>
  <cp:version/>
  <cp:contentType/>
  <cp:contentStatus/>
</cp:coreProperties>
</file>