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5收支决算表" sheetId="1" r:id="rId1"/>
    <sheet name="Sheet2" sheetId="2" r:id="rId2"/>
    <sheet name="Sheet3" sheetId="3" r:id="rId3"/>
  </sheets>
  <definedNames>
    <definedName name="_xlnm.Print_Area" localSheetId="0">'2015收支决算表'!$A$1:$G$50</definedName>
  </definedNames>
  <calcPr calcMode="autoNoTable" fullCalcOnLoad="1"/>
</workbook>
</file>

<file path=xl/sharedStrings.xml><?xml version="1.0" encoding="utf-8"?>
<sst xmlns="http://schemas.openxmlformats.org/spreadsheetml/2006/main" count="56" uniqueCount="56">
  <si>
    <t>单位：万元</t>
  </si>
  <si>
    <t>收入项目</t>
  </si>
  <si>
    <t>调整
预算数</t>
  </si>
  <si>
    <t>比上年情况</t>
  </si>
  <si>
    <t>金额</t>
  </si>
  <si>
    <t>上年数</t>
  </si>
  <si>
    <t>增减数</t>
  </si>
  <si>
    <r>
      <t>增减</t>
    </r>
    <r>
      <rPr>
        <sz val="12"/>
        <rFont val="Times New Roman"/>
        <family val="1"/>
      </rPr>
      <t>%</t>
    </r>
  </si>
  <si>
    <t xml:space="preserve">  ⒈税收收入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</si>
  <si>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</si>
  <si>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</si>
  <si>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</si>
  <si>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</si>
  <si>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</si>
  <si>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</si>
  <si>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</si>
  <si>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</si>
  <si>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</si>
  <si>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</si>
  <si>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</si>
  <si>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</si>
  <si>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</si>
  <si>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</si>
  <si>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⒉非税收入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</si>
  <si>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</si>
  <si>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</si>
  <si>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</si>
  <si>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</si>
  <si>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</si>
  <si>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</si>
  <si>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2015年沙县一般公共预算收支决算表</t>
  </si>
  <si>
    <t>决算数</t>
  </si>
  <si>
    <r>
      <t>占调整预算</t>
    </r>
    <r>
      <rPr>
        <sz val="12"/>
        <rFont val="Times New Roman"/>
        <family val="1"/>
      </rPr>
      <t>%</t>
    </r>
  </si>
  <si>
    <t>地方一般公共预算收入小计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</si>
  <si>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</si>
  <si>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</si>
  <si>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</si>
  <si>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</si>
  <si>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</si>
  <si>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文化体育与传媒</t>
  </si>
  <si>
    <t xml:space="preserve">  社会保障和就业</t>
  </si>
  <si>
    <t xml:space="preserve">  医疗卫生</t>
  </si>
  <si>
    <t xml:space="preserve">  节能环保</t>
  </si>
  <si>
    <t xml:space="preserve">  城乡社区事务</t>
  </si>
  <si>
    <t xml:space="preserve">  农林水事务</t>
  </si>
  <si>
    <t xml:space="preserve">  交通运输</t>
  </si>
  <si>
    <t xml:space="preserve">  资源勘探电力信息等事务</t>
  </si>
  <si>
    <t xml:space="preserve">  商业服务业等事务</t>
  </si>
  <si>
    <t xml:space="preserve">  金融监管等事务支出</t>
  </si>
  <si>
    <t xml:space="preserve">  国土资源气象等事务</t>
  </si>
  <si>
    <t xml:space="preserve">  住房保障支出</t>
  </si>
  <si>
    <t xml:space="preserve">  粮油物资储备等事务</t>
  </si>
  <si>
    <t xml:space="preserve">  债务付息支出</t>
  </si>
  <si>
    <t xml:space="preserve">  债务发行费用支出</t>
  </si>
  <si>
    <t xml:space="preserve">  其他支出</t>
  </si>
  <si>
    <r>
      <t>一般公共预算支出小计</t>
    </r>
    <r>
      <rPr>
        <sz val="12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</si>
</sst>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40" applyFont="1" applyAlignme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/>
      <protection/>
    </xf>
    <xf numFmtId="41" fontId="5" fillId="0" borderId="10" xfId="40" applyNumberFormat="1" applyFont="1" applyFill="1" applyBorder="1" applyAlignment="1" applyProtection="1">
      <alignment vertical="center"/>
      <protection/>
    </xf>
    <xf numFmtId="176" fontId="5" fillId="0" borderId="10" xfId="40" applyNumberFormat="1" applyFont="1" applyBorder="1" applyAlignment="1">
      <alignment vertical="center"/>
      <protection/>
    </xf>
    <xf numFmtId="176" fontId="5" fillId="0" borderId="11" xfId="40" applyNumberFormat="1" applyFont="1" applyBorder="1" applyAlignment="1">
      <alignment vertical="center"/>
      <protection/>
    </xf>
    <xf numFmtId="0" fontId="6" fillId="0" borderId="12" xfId="40" applyFont="1" applyBorder="1" applyAlignment="1">
      <alignment vertical="center"/>
      <protection/>
    </xf>
    <xf numFmtId="41" fontId="5" fillId="0" borderId="10" xfId="40" applyNumberFormat="1" applyFont="1" applyFill="1" applyBorder="1" applyAlignment="1" applyProtection="1">
      <alignment horizontal="right" vertical="center"/>
      <protection/>
    </xf>
    <xf numFmtId="41" fontId="5" fillId="0" borderId="10" xfId="40" applyNumberFormat="1" applyFont="1" applyFill="1" applyBorder="1" applyAlignment="1" applyProtection="1">
      <alignment vertical="center"/>
      <protection locked="0"/>
    </xf>
    <xf numFmtId="0" fontId="6" fillId="0" borderId="12" xfId="40" applyFont="1" applyFill="1" applyBorder="1" applyAlignment="1">
      <alignment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177" fontId="6" fillId="0" borderId="12" xfId="40" applyNumberFormat="1" applyFont="1" applyFill="1" applyBorder="1" applyAlignment="1" applyProtection="1">
      <alignment vertical="center"/>
      <protection locked="0"/>
    </xf>
    <xf numFmtId="41" fontId="5" fillId="0" borderId="10" xfId="40" applyNumberFormat="1" applyFont="1" applyFill="1" applyBorder="1" applyAlignment="1" applyProtection="1">
      <alignment horizontal="right" vertical="center"/>
      <protection locked="0"/>
    </xf>
    <xf numFmtId="176" fontId="5" fillId="0" borderId="11" xfId="40" applyNumberFormat="1" applyFont="1" applyFill="1" applyBorder="1" applyAlignment="1">
      <alignment horizontal="right" vertical="center"/>
      <protection/>
    </xf>
    <xf numFmtId="177" fontId="6" fillId="0" borderId="12" xfId="40" applyNumberFormat="1" applyFont="1" applyFill="1" applyBorder="1" applyAlignment="1" applyProtection="1">
      <alignment horizontal="left" vertical="center"/>
      <protection locked="0"/>
    </xf>
    <xf numFmtId="41" fontId="5" fillId="0" borderId="10" xfId="40" applyNumberFormat="1" applyFont="1" applyFill="1" applyBorder="1" applyAlignment="1">
      <alignment horizontal="right" vertical="center"/>
      <protection/>
    </xf>
    <xf numFmtId="43" fontId="5" fillId="0" borderId="10" xfId="40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Border="1" applyAlignment="1" applyProtection="1">
      <alignment vertical="center"/>
      <protection locked="0"/>
    </xf>
    <xf numFmtId="177" fontId="6" fillId="0" borderId="13" xfId="40" applyNumberFormat="1" applyFont="1" applyFill="1" applyBorder="1" applyAlignment="1" applyProtection="1">
      <alignment horizontal="left" vertical="center"/>
      <protection locked="0"/>
    </xf>
    <xf numFmtId="41" fontId="5" fillId="0" borderId="14" xfId="40" applyNumberFormat="1" applyFont="1" applyFill="1" applyBorder="1" applyAlignment="1" applyProtection="1">
      <alignment horizontal="right" vertical="center"/>
      <protection locked="0"/>
    </xf>
    <xf numFmtId="43" fontId="5" fillId="0" borderId="14" xfId="40" applyNumberFormat="1" applyFont="1" applyFill="1" applyBorder="1" applyAlignment="1">
      <alignment horizontal="right" vertical="center"/>
      <protection/>
    </xf>
    <xf numFmtId="41" fontId="5" fillId="0" borderId="14" xfId="40" applyNumberFormat="1" applyFont="1" applyFill="1" applyBorder="1" applyAlignment="1">
      <alignment horizontal="right" vertical="center"/>
      <protection/>
    </xf>
    <xf numFmtId="176" fontId="5" fillId="0" borderId="15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40" applyFont="1" applyAlignment="1">
      <alignment horizontal="center" vertical="center"/>
      <protection/>
    </xf>
    <xf numFmtId="0" fontId="6" fillId="0" borderId="0" xfId="40" applyFont="1" applyBorder="1" applyAlignment="1">
      <alignment horizontal="right" vertical="center"/>
      <protection/>
    </xf>
    <xf numFmtId="0" fontId="5" fillId="0" borderId="0" xfId="40" applyFont="1" applyBorder="1" applyAlignment="1">
      <alignment horizontal="right" vertical="center"/>
      <protection/>
    </xf>
    <xf numFmtId="0" fontId="6" fillId="0" borderId="16" xfId="40" applyFont="1" applyBorder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6" fillId="0" borderId="17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6" fillId="0" borderId="18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J48" sqref="J48"/>
    </sheetView>
  </sheetViews>
  <sheetFormatPr defaultColWidth="9.140625" defaultRowHeight="15"/>
  <cols>
    <col min="1" max="1" width="34.421875" style="0" customWidth="1"/>
    <col min="2" max="3" width="10.57421875" style="0" customWidth="1"/>
    <col min="4" max="4" width="10.421875" style="0" customWidth="1"/>
    <col min="5" max="7" width="10.57421875" style="0" customWidth="1"/>
  </cols>
  <sheetData>
    <row r="1" spans="1:7" ht="25.5">
      <c r="A1" s="27" t="s">
        <v>30</v>
      </c>
      <c r="B1" s="27"/>
      <c r="C1" s="27"/>
      <c r="D1" s="27"/>
      <c r="E1" s="27"/>
      <c r="F1" s="27"/>
      <c r="G1" s="27"/>
    </row>
    <row r="2" spans="1:7" ht="16.5" thickBot="1">
      <c r="A2" s="1"/>
      <c r="B2" s="1"/>
      <c r="C2" s="1"/>
      <c r="D2" s="1"/>
      <c r="E2" s="1"/>
      <c r="F2" s="28" t="s">
        <v>0</v>
      </c>
      <c r="G2" s="29"/>
    </row>
    <row r="3" spans="1:7" ht="21" customHeight="1">
      <c r="A3" s="30" t="s">
        <v>1</v>
      </c>
      <c r="B3" s="32" t="s">
        <v>2</v>
      </c>
      <c r="C3" s="34" t="s">
        <v>31</v>
      </c>
      <c r="D3" s="35"/>
      <c r="E3" s="34" t="s">
        <v>3</v>
      </c>
      <c r="F3" s="34"/>
      <c r="G3" s="36"/>
    </row>
    <row r="4" spans="1:7" ht="30">
      <c r="A4" s="31"/>
      <c r="B4" s="33"/>
      <c r="C4" s="2" t="s">
        <v>4</v>
      </c>
      <c r="D4" s="11" t="s">
        <v>32</v>
      </c>
      <c r="E4" s="2" t="s">
        <v>5</v>
      </c>
      <c r="F4" s="2" t="s">
        <v>6</v>
      </c>
      <c r="G4" s="3" t="s">
        <v>7</v>
      </c>
    </row>
    <row r="5" spans="1:7" ht="15.75">
      <c r="A5" s="7" t="s">
        <v>33</v>
      </c>
      <c r="B5" s="4">
        <f>B6+B21</f>
        <v>103112</v>
      </c>
      <c r="C5" s="4">
        <f>C6+C21</f>
        <v>95186</v>
      </c>
      <c r="D5" s="5">
        <f aca="true" t="shared" si="0" ref="D5:D27">C5/B5*100</f>
        <v>92.31321281713089</v>
      </c>
      <c r="E5" s="4">
        <f>E6+E21</f>
        <v>92894</v>
      </c>
      <c r="F5" s="4">
        <f aca="true" t="shared" si="1" ref="F5:F27">C5-E5</f>
        <v>2292</v>
      </c>
      <c r="G5" s="6">
        <f aca="true" t="shared" si="2" ref="G5:G27">F5/E5*100</f>
        <v>2.467328352746141</v>
      </c>
    </row>
    <row r="6" spans="1:7" ht="15.75">
      <c r="A6" s="7" t="s">
        <v>8</v>
      </c>
      <c r="B6" s="4">
        <f>SUM(B7:B20)</f>
        <v>67112</v>
      </c>
      <c r="C6" s="4">
        <f>SUM(C7:C20)</f>
        <v>50131</v>
      </c>
      <c r="D6" s="5">
        <f t="shared" si="0"/>
        <v>74.69752056264156</v>
      </c>
      <c r="E6" s="4">
        <f>SUM(E7:E20)</f>
        <v>57334</v>
      </c>
      <c r="F6" s="4">
        <f t="shared" si="1"/>
        <v>-7203</v>
      </c>
      <c r="G6" s="6">
        <f t="shared" si="2"/>
        <v>-12.563226008999894</v>
      </c>
    </row>
    <row r="7" spans="1:7" ht="15.75">
      <c r="A7" s="7" t="s">
        <v>9</v>
      </c>
      <c r="B7" s="4">
        <v>7000</v>
      </c>
      <c r="C7" s="8">
        <v>6444</v>
      </c>
      <c r="D7" s="5">
        <f t="shared" si="0"/>
        <v>92.05714285714286</v>
      </c>
      <c r="E7" s="8">
        <v>5607</v>
      </c>
      <c r="F7" s="4">
        <f t="shared" si="1"/>
        <v>837</v>
      </c>
      <c r="G7" s="6">
        <f t="shared" si="2"/>
        <v>14.92776886035313</v>
      </c>
    </row>
    <row r="8" spans="1:7" ht="15.75">
      <c r="A8" s="7" t="s">
        <v>10</v>
      </c>
      <c r="B8" s="9">
        <v>21500</v>
      </c>
      <c r="C8" s="8">
        <v>18793</v>
      </c>
      <c r="D8" s="5">
        <f t="shared" si="0"/>
        <v>87.4093023255814</v>
      </c>
      <c r="E8" s="8">
        <v>17599</v>
      </c>
      <c r="F8" s="4">
        <f t="shared" si="1"/>
        <v>1194</v>
      </c>
      <c r="G8" s="6">
        <f t="shared" si="2"/>
        <v>6.784476390704016</v>
      </c>
    </row>
    <row r="9" spans="1:7" ht="15.75">
      <c r="A9" s="7" t="s">
        <v>11</v>
      </c>
      <c r="B9" s="9">
        <v>8000</v>
      </c>
      <c r="C9" s="8">
        <v>4936</v>
      </c>
      <c r="D9" s="5">
        <f t="shared" si="0"/>
        <v>61.7</v>
      </c>
      <c r="E9" s="8">
        <v>7473</v>
      </c>
      <c r="F9" s="4">
        <f t="shared" si="1"/>
        <v>-2537</v>
      </c>
      <c r="G9" s="6">
        <f t="shared" si="2"/>
        <v>-33.94888264418574</v>
      </c>
    </row>
    <row r="10" spans="1:7" ht="15.75">
      <c r="A10" s="7" t="s">
        <v>12</v>
      </c>
      <c r="B10" s="9">
        <v>3500</v>
      </c>
      <c r="C10" s="8">
        <v>2237</v>
      </c>
      <c r="D10" s="5">
        <f t="shared" si="0"/>
        <v>63.91428571428571</v>
      </c>
      <c r="E10" s="8">
        <v>3120</v>
      </c>
      <c r="F10" s="4">
        <f t="shared" si="1"/>
        <v>-883</v>
      </c>
      <c r="G10" s="6">
        <f t="shared" si="2"/>
        <v>-28.30128205128205</v>
      </c>
    </row>
    <row r="11" spans="1:7" ht="15.75">
      <c r="A11" s="7" t="s">
        <v>13</v>
      </c>
      <c r="B11" s="9">
        <v>800</v>
      </c>
      <c r="C11" s="8">
        <v>692</v>
      </c>
      <c r="D11" s="5">
        <f t="shared" si="0"/>
        <v>86.5</v>
      </c>
      <c r="E11" s="8">
        <v>603</v>
      </c>
      <c r="F11" s="4">
        <f t="shared" si="1"/>
        <v>89</v>
      </c>
      <c r="G11" s="6">
        <f t="shared" si="2"/>
        <v>14.759535655058043</v>
      </c>
    </row>
    <row r="12" spans="1:7" ht="15.75">
      <c r="A12" s="7" t="s">
        <v>14</v>
      </c>
      <c r="B12" s="9">
        <v>4000</v>
      </c>
      <c r="C12" s="8">
        <v>2301</v>
      </c>
      <c r="D12" s="5">
        <f t="shared" si="0"/>
        <v>57.525000000000006</v>
      </c>
      <c r="E12" s="8">
        <v>2176</v>
      </c>
      <c r="F12" s="4">
        <f t="shared" si="1"/>
        <v>125</v>
      </c>
      <c r="G12" s="6">
        <f t="shared" si="2"/>
        <v>5.744485294117647</v>
      </c>
    </row>
    <row r="13" spans="1:7" ht="15.75">
      <c r="A13" s="7" t="s">
        <v>15</v>
      </c>
      <c r="B13" s="9">
        <v>3300</v>
      </c>
      <c r="C13" s="8">
        <v>1931</v>
      </c>
      <c r="D13" s="5">
        <f t="shared" si="0"/>
        <v>58.51515151515152</v>
      </c>
      <c r="E13" s="8">
        <v>2483</v>
      </c>
      <c r="F13" s="4">
        <f t="shared" si="1"/>
        <v>-552</v>
      </c>
      <c r="G13" s="6">
        <f t="shared" si="2"/>
        <v>-22.231171969391863</v>
      </c>
    </row>
    <row r="14" spans="1:7" ht="15.75">
      <c r="A14" s="7" t="s">
        <v>16</v>
      </c>
      <c r="B14" s="9">
        <v>1200</v>
      </c>
      <c r="C14" s="8">
        <v>568</v>
      </c>
      <c r="D14" s="5">
        <f t="shared" si="0"/>
        <v>47.333333333333336</v>
      </c>
      <c r="E14" s="8">
        <v>1095</v>
      </c>
      <c r="F14" s="4">
        <f t="shared" si="1"/>
        <v>-527</v>
      </c>
      <c r="G14" s="6">
        <f t="shared" si="2"/>
        <v>-48.12785388127854</v>
      </c>
    </row>
    <row r="15" spans="1:7" ht="15.75">
      <c r="A15" s="7" t="s">
        <v>17</v>
      </c>
      <c r="B15" s="9">
        <v>2500</v>
      </c>
      <c r="C15" s="8">
        <v>1499</v>
      </c>
      <c r="D15" s="5">
        <f t="shared" si="0"/>
        <v>59.96</v>
      </c>
      <c r="E15" s="8">
        <v>1908</v>
      </c>
      <c r="F15" s="4">
        <f t="shared" si="1"/>
        <v>-409</v>
      </c>
      <c r="G15" s="6">
        <f t="shared" si="2"/>
        <v>-21.436058700209642</v>
      </c>
    </row>
    <row r="16" spans="1:7" ht="15.75">
      <c r="A16" s="7" t="s">
        <v>18</v>
      </c>
      <c r="B16" s="9">
        <v>5500</v>
      </c>
      <c r="C16" s="8">
        <v>3416</v>
      </c>
      <c r="D16" s="5">
        <f t="shared" si="0"/>
        <v>62.10909090909092</v>
      </c>
      <c r="E16" s="8">
        <v>6156</v>
      </c>
      <c r="F16" s="4">
        <f t="shared" si="1"/>
        <v>-2740</v>
      </c>
      <c r="G16" s="6">
        <f t="shared" si="2"/>
        <v>-44.509421702404154</v>
      </c>
    </row>
    <row r="17" spans="1:7" ht="15.75">
      <c r="A17" s="7" t="s">
        <v>19</v>
      </c>
      <c r="B17" s="9">
        <v>600</v>
      </c>
      <c r="C17" s="8">
        <v>582</v>
      </c>
      <c r="D17" s="5">
        <f t="shared" si="0"/>
        <v>97</v>
      </c>
      <c r="E17" s="8">
        <v>563</v>
      </c>
      <c r="F17" s="4">
        <f t="shared" si="1"/>
        <v>19</v>
      </c>
      <c r="G17" s="6">
        <f t="shared" si="2"/>
        <v>3.374777975133215</v>
      </c>
    </row>
    <row r="18" spans="1:7" ht="15.75">
      <c r="A18" s="7" t="s">
        <v>20</v>
      </c>
      <c r="B18" s="9">
        <v>3200</v>
      </c>
      <c r="C18" s="8">
        <v>2009</v>
      </c>
      <c r="D18" s="5">
        <f t="shared" si="0"/>
        <v>62.78125</v>
      </c>
      <c r="E18" s="8">
        <v>1677</v>
      </c>
      <c r="F18" s="4">
        <f t="shared" si="1"/>
        <v>332</v>
      </c>
      <c r="G18" s="6">
        <f t="shared" si="2"/>
        <v>19.79725700655933</v>
      </c>
    </row>
    <row r="19" spans="1:7" ht="15.75">
      <c r="A19" s="7" t="s">
        <v>21</v>
      </c>
      <c r="B19" s="9">
        <v>4700</v>
      </c>
      <c r="C19" s="8">
        <v>3388</v>
      </c>
      <c r="D19" s="5">
        <f t="shared" si="0"/>
        <v>72.08510638297872</v>
      </c>
      <c r="E19" s="8">
        <v>5562</v>
      </c>
      <c r="F19" s="4">
        <f t="shared" si="1"/>
        <v>-2174</v>
      </c>
      <c r="G19" s="6">
        <f t="shared" si="2"/>
        <v>-39.086659475008986</v>
      </c>
    </row>
    <row r="20" spans="1:7" ht="15.75">
      <c r="A20" s="7" t="s">
        <v>22</v>
      </c>
      <c r="B20" s="9">
        <v>1312</v>
      </c>
      <c r="C20" s="8">
        <v>1335</v>
      </c>
      <c r="D20" s="5">
        <f t="shared" si="0"/>
        <v>101.7530487804878</v>
      </c>
      <c r="E20" s="8">
        <v>1312</v>
      </c>
      <c r="F20" s="4">
        <f t="shared" si="1"/>
        <v>23</v>
      </c>
      <c r="G20" s="6">
        <f t="shared" si="2"/>
        <v>1.753048780487805</v>
      </c>
    </row>
    <row r="21" spans="1:7" ht="15.75">
      <c r="A21" s="7" t="s">
        <v>23</v>
      </c>
      <c r="B21" s="9">
        <f>SUM(B22,B23:B27)</f>
        <v>36000</v>
      </c>
      <c r="C21" s="8">
        <f>C22+C23+C24+C25+C26+C27</f>
        <v>45055</v>
      </c>
      <c r="D21" s="5">
        <f t="shared" si="0"/>
        <v>125.15277777777779</v>
      </c>
      <c r="E21" s="8">
        <f>E22+E23+E24+E25+E26+E27</f>
        <v>35560</v>
      </c>
      <c r="F21" s="4">
        <f t="shared" si="1"/>
        <v>9495</v>
      </c>
      <c r="G21" s="6">
        <f t="shared" si="2"/>
        <v>26.70134983127109</v>
      </c>
    </row>
    <row r="22" spans="1:7" ht="15.75">
      <c r="A22" s="7" t="s">
        <v>24</v>
      </c>
      <c r="B22" s="9">
        <v>8000</v>
      </c>
      <c r="C22" s="9">
        <v>9639</v>
      </c>
      <c r="D22" s="5">
        <f t="shared" si="0"/>
        <v>120.4875</v>
      </c>
      <c r="E22" s="9">
        <v>2126</v>
      </c>
      <c r="F22" s="4">
        <f t="shared" si="1"/>
        <v>7513</v>
      </c>
      <c r="G22" s="6">
        <f t="shared" si="2"/>
        <v>353.38664158043275</v>
      </c>
    </row>
    <row r="23" spans="1:7" ht="15.75">
      <c r="A23" s="10" t="s">
        <v>25</v>
      </c>
      <c r="B23" s="9">
        <v>3600</v>
      </c>
      <c r="C23" s="9">
        <v>3691</v>
      </c>
      <c r="D23" s="5">
        <f t="shared" si="0"/>
        <v>102.52777777777777</v>
      </c>
      <c r="E23" s="9">
        <v>4564</v>
      </c>
      <c r="F23" s="4">
        <f t="shared" si="1"/>
        <v>-873</v>
      </c>
      <c r="G23" s="6">
        <f t="shared" si="2"/>
        <v>-19.127957931638914</v>
      </c>
    </row>
    <row r="24" spans="1:7" ht="15.75">
      <c r="A24" s="10" t="s">
        <v>26</v>
      </c>
      <c r="B24" s="9">
        <v>1600</v>
      </c>
      <c r="C24" s="9">
        <v>1864</v>
      </c>
      <c r="D24" s="5">
        <f t="shared" si="0"/>
        <v>116.5</v>
      </c>
      <c r="E24" s="9">
        <v>2046</v>
      </c>
      <c r="F24" s="4">
        <f t="shared" si="1"/>
        <v>-182</v>
      </c>
      <c r="G24" s="6">
        <f t="shared" si="2"/>
        <v>-8.895405669599219</v>
      </c>
    </row>
    <row r="25" spans="1:7" ht="15.75">
      <c r="A25" s="10" t="s">
        <v>27</v>
      </c>
      <c r="B25" s="9">
        <v>1000</v>
      </c>
      <c r="C25" s="9">
        <v>1111</v>
      </c>
      <c r="D25" s="5">
        <f t="shared" si="0"/>
        <v>111.1</v>
      </c>
      <c r="E25" s="9">
        <v>1864</v>
      </c>
      <c r="F25" s="4">
        <f t="shared" si="1"/>
        <v>-753</v>
      </c>
      <c r="G25" s="6">
        <f t="shared" si="2"/>
        <v>-40.396995708154506</v>
      </c>
    </row>
    <row r="26" spans="1:7" ht="15.75">
      <c r="A26" s="7" t="s">
        <v>28</v>
      </c>
      <c r="B26" s="9">
        <v>21500</v>
      </c>
      <c r="C26" s="9">
        <v>28185</v>
      </c>
      <c r="D26" s="5">
        <f t="shared" si="0"/>
        <v>131.09302325581396</v>
      </c>
      <c r="E26" s="9">
        <v>24602</v>
      </c>
      <c r="F26" s="4">
        <f t="shared" si="1"/>
        <v>3583</v>
      </c>
      <c r="G26" s="6">
        <f t="shared" si="2"/>
        <v>14.563856597024632</v>
      </c>
    </row>
    <row r="27" spans="1:7" ht="15.75">
      <c r="A27" s="7" t="s">
        <v>29</v>
      </c>
      <c r="B27" s="9">
        <v>300</v>
      </c>
      <c r="C27" s="9">
        <v>565</v>
      </c>
      <c r="D27" s="5">
        <f t="shared" si="0"/>
        <v>188.33333333333334</v>
      </c>
      <c r="E27" s="9">
        <v>358</v>
      </c>
      <c r="F27" s="4">
        <f t="shared" si="1"/>
        <v>207</v>
      </c>
      <c r="G27" s="6">
        <f t="shared" si="2"/>
        <v>57.821229050279335</v>
      </c>
    </row>
    <row r="28" spans="1:7" ht="13.5">
      <c r="A28" s="25"/>
      <c r="B28" s="24"/>
      <c r="C28" s="24"/>
      <c r="D28" s="24"/>
      <c r="E28" s="24"/>
      <c r="F28" s="24"/>
      <c r="G28" s="26"/>
    </row>
    <row r="29" spans="1:7" ht="15.75">
      <c r="A29" s="12" t="s">
        <v>55</v>
      </c>
      <c r="B29" s="13">
        <f>SUM(B30:B50)</f>
        <v>140557</v>
      </c>
      <c r="C29" s="13">
        <f>SUM(C30:C50)</f>
        <v>206186</v>
      </c>
      <c r="D29" s="17">
        <f>C29/B29*100</f>
        <v>146.69208933030728</v>
      </c>
      <c r="E29" s="13">
        <f>SUM(E30:E50)</f>
        <v>170847</v>
      </c>
      <c r="F29" s="16">
        <f aca="true" t="shared" si="3" ref="F29:F50">C29-E29</f>
        <v>35339</v>
      </c>
      <c r="G29" s="14">
        <f>F29/E29*100</f>
        <v>20.684589135308197</v>
      </c>
    </row>
    <row r="30" spans="1:7" ht="15.75">
      <c r="A30" s="15" t="s">
        <v>34</v>
      </c>
      <c r="B30" s="13">
        <v>24033</v>
      </c>
      <c r="C30" s="13">
        <v>32112</v>
      </c>
      <c r="D30" s="17">
        <f aca="true" t="shared" si="4" ref="D30:D50">C30/B30*100</f>
        <v>133.6162776182749</v>
      </c>
      <c r="E30" s="13">
        <v>33906</v>
      </c>
      <c r="F30" s="16">
        <f t="shared" si="3"/>
        <v>-1794</v>
      </c>
      <c r="G30" s="14">
        <f aca="true" t="shared" si="5" ref="G30:G50">F30/E30*100</f>
        <v>-5.2910989205450365</v>
      </c>
    </row>
    <row r="31" spans="1:7" ht="15.75">
      <c r="A31" s="15" t="s">
        <v>35</v>
      </c>
      <c r="B31" s="13">
        <v>1159</v>
      </c>
      <c r="C31" s="13">
        <v>566</v>
      </c>
      <c r="D31" s="17">
        <f t="shared" si="4"/>
        <v>48.835202761000865</v>
      </c>
      <c r="E31" s="13">
        <v>352</v>
      </c>
      <c r="F31" s="16">
        <f t="shared" si="3"/>
        <v>214</v>
      </c>
      <c r="G31" s="14">
        <f t="shared" si="5"/>
        <v>60.79545454545454</v>
      </c>
    </row>
    <row r="32" spans="1:7" ht="15.75">
      <c r="A32" s="15" t="s">
        <v>36</v>
      </c>
      <c r="B32" s="13">
        <v>9841</v>
      </c>
      <c r="C32" s="13">
        <v>12450</v>
      </c>
      <c r="D32" s="17">
        <f t="shared" si="4"/>
        <v>126.51153338075399</v>
      </c>
      <c r="E32" s="13">
        <v>10024</v>
      </c>
      <c r="F32" s="16">
        <f t="shared" si="3"/>
        <v>2426</v>
      </c>
      <c r="G32" s="14">
        <f t="shared" si="5"/>
        <v>24.20191540303272</v>
      </c>
    </row>
    <row r="33" spans="1:7" ht="15.75">
      <c r="A33" s="15" t="s">
        <v>37</v>
      </c>
      <c r="B33" s="13">
        <v>38786</v>
      </c>
      <c r="C33" s="13">
        <v>43540</v>
      </c>
      <c r="D33" s="17">
        <f t="shared" si="4"/>
        <v>112.25699994843501</v>
      </c>
      <c r="E33" s="13">
        <v>39661</v>
      </c>
      <c r="F33" s="16">
        <f t="shared" si="3"/>
        <v>3879</v>
      </c>
      <c r="G33" s="14">
        <f t="shared" si="5"/>
        <v>9.780388795037947</v>
      </c>
    </row>
    <row r="34" spans="1:7" ht="15.75">
      <c r="A34" s="15" t="s">
        <v>38</v>
      </c>
      <c r="B34" s="13">
        <v>1771</v>
      </c>
      <c r="C34" s="13">
        <v>2549</v>
      </c>
      <c r="D34" s="17">
        <f t="shared" si="4"/>
        <v>143.92998306041784</v>
      </c>
      <c r="E34" s="13">
        <v>2386</v>
      </c>
      <c r="F34" s="16">
        <f t="shared" si="3"/>
        <v>163</v>
      </c>
      <c r="G34" s="14">
        <f t="shared" si="5"/>
        <v>6.83151718357083</v>
      </c>
    </row>
    <row r="35" spans="1:7" ht="15.75">
      <c r="A35" s="15" t="s">
        <v>39</v>
      </c>
      <c r="B35" s="13">
        <v>1634</v>
      </c>
      <c r="C35" s="13">
        <v>3710</v>
      </c>
      <c r="D35" s="17">
        <f t="shared" si="4"/>
        <v>227.0501835985312</v>
      </c>
      <c r="E35" s="13">
        <v>2410</v>
      </c>
      <c r="F35" s="16">
        <f t="shared" si="3"/>
        <v>1300</v>
      </c>
      <c r="G35" s="14">
        <f t="shared" si="5"/>
        <v>53.941908713692946</v>
      </c>
    </row>
    <row r="36" spans="1:7" ht="15.75">
      <c r="A36" s="15" t="s">
        <v>40</v>
      </c>
      <c r="B36" s="13">
        <v>9711</v>
      </c>
      <c r="C36" s="13">
        <v>10845</v>
      </c>
      <c r="D36" s="17">
        <f t="shared" si="4"/>
        <v>111.67747914735867</v>
      </c>
      <c r="E36" s="13">
        <v>9589</v>
      </c>
      <c r="F36" s="16">
        <f t="shared" si="3"/>
        <v>1256</v>
      </c>
      <c r="G36" s="14">
        <f t="shared" si="5"/>
        <v>13.0983418500365</v>
      </c>
    </row>
    <row r="37" spans="1:7" ht="15.75">
      <c r="A37" s="15" t="s">
        <v>41</v>
      </c>
      <c r="B37" s="13">
        <v>12620</v>
      </c>
      <c r="C37" s="13">
        <v>20433</v>
      </c>
      <c r="D37" s="17">
        <f t="shared" si="4"/>
        <v>161.9096671949287</v>
      </c>
      <c r="E37" s="13">
        <v>16478</v>
      </c>
      <c r="F37" s="16">
        <f t="shared" si="3"/>
        <v>3955</v>
      </c>
      <c r="G37" s="14">
        <f t="shared" si="5"/>
        <v>24.001699235344095</v>
      </c>
    </row>
    <row r="38" spans="1:7" ht="15.75">
      <c r="A38" s="15" t="s">
        <v>42</v>
      </c>
      <c r="B38" s="13">
        <v>804</v>
      </c>
      <c r="C38" s="13">
        <v>4453</v>
      </c>
      <c r="D38" s="17">
        <f t="shared" si="4"/>
        <v>553.8557213930349</v>
      </c>
      <c r="E38" s="13">
        <v>4069</v>
      </c>
      <c r="F38" s="16">
        <f t="shared" si="3"/>
        <v>384</v>
      </c>
      <c r="G38" s="14">
        <f t="shared" si="5"/>
        <v>9.437208159252888</v>
      </c>
    </row>
    <row r="39" spans="1:7" ht="15.75">
      <c r="A39" s="15" t="s">
        <v>43</v>
      </c>
      <c r="B39" s="13">
        <v>3003</v>
      </c>
      <c r="C39" s="13">
        <v>9980</v>
      </c>
      <c r="D39" s="17">
        <f t="shared" si="4"/>
        <v>332.3343323343323</v>
      </c>
      <c r="E39" s="13">
        <v>6138</v>
      </c>
      <c r="F39" s="16">
        <f t="shared" si="3"/>
        <v>3842</v>
      </c>
      <c r="G39" s="14">
        <f t="shared" si="5"/>
        <v>62.593678722710976</v>
      </c>
    </row>
    <row r="40" spans="1:7" ht="15.75">
      <c r="A40" s="15" t="s">
        <v>44</v>
      </c>
      <c r="B40" s="13">
        <v>14752</v>
      </c>
      <c r="C40" s="13">
        <v>42848</v>
      </c>
      <c r="D40" s="17">
        <f t="shared" si="4"/>
        <v>290.45553145336225</v>
      </c>
      <c r="E40" s="13">
        <v>29048</v>
      </c>
      <c r="F40" s="16">
        <f t="shared" si="3"/>
        <v>13800</v>
      </c>
      <c r="G40" s="14">
        <f t="shared" si="5"/>
        <v>47.50757367116497</v>
      </c>
    </row>
    <row r="41" spans="1:7" ht="15.75">
      <c r="A41" s="15" t="s">
        <v>45</v>
      </c>
      <c r="B41" s="13">
        <v>7574</v>
      </c>
      <c r="C41" s="13">
        <v>9882</v>
      </c>
      <c r="D41" s="17">
        <f t="shared" si="4"/>
        <v>130.47266965936097</v>
      </c>
      <c r="E41" s="13">
        <v>4362</v>
      </c>
      <c r="F41" s="16">
        <f t="shared" si="3"/>
        <v>5520</v>
      </c>
      <c r="G41" s="14">
        <f t="shared" si="5"/>
        <v>126.5474552957359</v>
      </c>
    </row>
    <row r="42" spans="1:7" ht="15.75">
      <c r="A42" s="15" t="s">
        <v>46</v>
      </c>
      <c r="B42" s="13">
        <v>691</v>
      </c>
      <c r="C42" s="13">
        <v>1629</v>
      </c>
      <c r="D42" s="17">
        <f t="shared" si="4"/>
        <v>235.74529667149056</v>
      </c>
      <c r="E42" s="13">
        <v>1060</v>
      </c>
      <c r="F42" s="16">
        <f t="shared" si="3"/>
        <v>569</v>
      </c>
      <c r="G42" s="14">
        <f t="shared" si="5"/>
        <v>53.67924528301887</v>
      </c>
    </row>
    <row r="43" spans="1:7" ht="15.75">
      <c r="A43" s="15" t="s">
        <v>47</v>
      </c>
      <c r="B43" s="13">
        <v>484</v>
      </c>
      <c r="C43" s="13">
        <v>2656</v>
      </c>
      <c r="D43" s="17">
        <f t="shared" si="4"/>
        <v>548.7603305785125</v>
      </c>
      <c r="E43" s="13">
        <v>1498</v>
      </c>
      <c r="F43" s="16">
        <f t="shared" si="3"/>
        <v>1158</v>
      </c>
      <c r="G43" s="14">
        <f t="shared" si="5"/>
        <v>77.3030707610147</v>
      </c>
    </row>
    <row r="44" spans="1:7" ht="15.75">
      <c r="A44" s="15" t="s">
        <v>48</v>
      </c>
      <c r="B44" s="13">
        <v>188</v>
      </c>
      <c r="C44" s="13">
        <v>102</v>
      </c>
      <c r="D44" s="17">
        <f t="shared" si="4"/>
        <v>54.25531914893617</v>
      </c>
      <c r="E44" s="13">
        <v>245</v>
      </c>
      <c r="F44" s="16">
        <f t="shared" si="3"/>
        <v>-143</v>
      </c>
      <c r="G44" s="14">
        <f t="shared" si="5"/>
        <v>-58.36734693877551</v>
      </c>
    </row>
    <row r="45" spans="1:7" ht="15.75">
      <c r="A45" s="15" t="s">
        <v>49</v>
      </c>
      <c r="B45" s="13">
        <v>964</v>
      </c>
      <c r="C45" s="13">
        <v>2292</v>
      </c>
      <c r="D45" s="17">
        <f t="shared" si="4"/>
        <v>237.75933609958506</v>
      </c>
      <c r="E45" s="13">
        <v>1300</v>
      </c>
      <c r="F45" s="16">
        <f t="shared" si="3"/>
        <v>992</v>
      </c>
      <c r="G45" s="14">
        <f t="shared" si="5"/>
        <v>76.3076923076923</v>
      </c>
    </row>
    <row r="46" spans="1:7" ht="15.75">
      <c r="A46" s="15" t="s">
        <v>50</v>
      </c>
      <c r="B46" s="13">
        <v>2087</v>
      </c>
      <c r="C46" s="13">
        <v>2838</v>
      </c>
      <c r="D46" s="17">
        <f t="shared" si="4"/>
        <v>135.98466698610446</v>
      </c>
      <c r="E46" s="13">
        <v>5951</v>
      </c>
      <c r="F46" s="16">
        <f t="shared" si="3"/>
        <v>-3113</v>
      </c>
      <c r="G46" s="14">
        <f t="shared" si="5"/>
        <v>-52.31053604436229</v>
      </c>
    </row>
    <row r="47" spans="1:7" ht="15.75">
      <c r="A47" s="15" t="s">
        <v>51</v>
      </c>
      <c r="B47" s="13">
        <v>420</v>
      </c>
      <c r="C47" s="13">
        <v>1914</v>
      </c>
      <c r="D47" s="17">
        <f t="shared" si="4"/>
        <v>455.71428571428567</v>
      </c>
      <c r="E47" s="13">
        <v>526</v>
      </c>
      <c r="F47" s="16">
        <f t="shared" si="3"/>
        <v>1388</v>
      </c>
      <c r="G47" s="14">
        <f t="shared" si="5"/>
        <v>263.87832699619776</v>
      </c>
    </row>
    <row r="48" spans="1:7" ht="15.75">
      <c r="A48" s="18" t="s">
        <v>52</v>
      </c>
      <c r="B48" s="13"/>
      <c r="C48" s="13">
        <v>910</v>
      </c>
      <c r="D48" s="17" t="e">
        <f t="shared" si="4"/>
        <v>#DIV/0!</v>
      </c>
      <c r="E48" s="13">
        <v>597</v>
      </c>
      <c r="F48" s="16">
        <f t="shared" si="3"/>
        <v>313</v>
      </c>
      <c r="G48" s="14">
        <f t="shared" si="5"/>
        <v>52.428810720268004</v>
      </c>
    </row>
    <row r="49" spans="1:7" ht="15.75">
      <c r="A49" s="18" t="s">
        <v>53</v>
      </c>
      <c r="B49" s="13"/>
      <c r="C49" s="13">
        <v>75</v>
      </c>
      <c r="D49" s="17" t="e">
        <f t="shared" si="4"/>
        <v>#DIV/0!</v>
      </c>
      <c r="E49" s="13"/>
      <c r="F49" s="16">
        <f t="shared" si="3"/>
        <v>75</v>
      </c>
      <c r="G49" s="14" t="e">
        <f t="shared" si="5"/>
        <v>#DIV/0!</v>
      </c>
    </row>
    <row r="50" spans="1:7" ht="16.5" thickBot="1">
      <c r="A50" s="19" t="s">
        <v>54</v>
      </c>
      <c r="B50" s="20">
        <v>10035</v>
      </c>
      <c r="C50" s="20">
        <v>402</v>
      </c>
      <c r="D50" s="21">
        <f t="shared" si="4"/>
        <v>4.005979073243647</v>
      </c>
      <c r="E50" s="20">
        <v>1247</v>
      </c>
      <c r="F50" s="22">
        <f t="shared" si="3"/>
        <v>-845</v>
      </c>
      <c r="G50" s="23">
        <f t="shared" si="5"/>
        <v>-67.7626303127506</v>
      </c>
    </row>
  </sheetData>
  <sheetProtection/>
  <mergeCells count="6">
    <mergeCell ref="A1:G1"/>
    <mergeCell ref="F2:G2"/>
    <mergeCell ref="A3:A4"/>
    <mergeCell ref="B3:B4"/>
    <mergeCell ref="C3:D3"/>
    <mergeCell ref="E3:G3"/>
  </mergeCells>
  <printOptions horizontalCentered="1"/>
  <pageMargins left="0.15748031496062992" right="0.15748031496062992" top="0.3937007874015748" bottom="0.2362204724409449" header="0.31496062992125984" footer="0.31496062992125984"/>
  <pageSetup errors="blank"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2016-08-16T02:54:17Z</dcterms:modified>
  <cp:category/>
  <cp:version/>
  <cp:contentType/>
  <cp:contentStatus/>
</cp:coreProperties>
</file>