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Sheet1!$A$5:$Q$32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<sst xmlns="http://schemas.openxmlformats.org/spreadsheetml/2006/main" count="178" uniqueCount="51">
  <si>
    <r>
      <rPr>
        <sz val="16"/>
        <rFont val="宋体"/>
        <charset val="134"/>
      </rPr>
      <t xml:space="preserve">       </t>
    </r>
    <r>
      <rPr>
        <b/>
        <sz val="16"/>
        <rFont val="宋体"/>
        <charset val="134"/>
      </rPr>
      <t>2024年沙县区粮食产能区“五新”集成推广示范片拟补助资金一览表</t>
    </r>
  </si>
  <si>
    <t>三明市沙县区农业农村局                                                                                                                    日期：2024 年 12 月 9 日</t>
  </si>
  <si>
    <t>乡（镇、街道）</t>
  </si>
  <si>
    <t>序号</t>
  </si>
  <si>
    <t>新型经营主体名称</t>
  </si>
  <si>
    <t>早稻/每亩补助300元</t>
  </si>
  <si>
    <t>再生稻头季稻/每亩补助300元</t>
  </si>
  <si>
    <t>再生季</t>
  </si>
  <si>
    <t>中、晚稻/每亩补助230元</t>
  </si>
  <si>
    <t>玉米示范片/每亩补助100元</t>
  </si>
  <si>
    <t>大豆示范片/每亩补助300元</t>
  </si>
  <si>
    <t>合 计（元）</t>
  </si>
  <si>
    <t>面积（亩）</t>
  </si>
  <si>
    <t>补贴（元）</t>
  </si>
  <si>
    <t>仅达标每亩补助230元</t>
  </si>
  <si>
    <t>亩产超过330公斤每亩补助330元</t>
  </si>
  <si>
    <t>虬江街道</t>
  </si>
  <si>
    <t>沙县建林家庭农场</t>
  </si>
  <si>
    <t>/</t>
  </si>
  <si>
    <t>沙县胜农农业机械专业合作社</t>
  </si>
  <si>
    <t>三明市沙县区农常养殖家庭农场</t>
  </si>
  <si>
    <t>夏茂镇</t>
  </si>
  <si>
    <t>沙县慧农种植专业合作社</t>
  </si>
  <si>
    <t>沙县夏茂益鑫农业合作社</t>
  </si>
  <si>
    <t>沙县夏茂镇吴章桂家庭农场</t>
  </si>
  <si>
    <t>沙县禄华种植专业合作社</t>
  </si>
  <si>
    <t>沙县高桥镇姜吉圣家庭农场</t>
  </si>
  <si>
    <t>高桥镇</t>
  </si>
  <si>
    <t>三明市沙县区椿桂种植家庭农场</t>
  </si>
  <si>
    <t>沙县高桥宜辉家庭农场</t>
  </si>
  <si>
    <t>沙县高桥镇绿缘果蔬农民专业合作社</t>
  </si>
  <si>
    <t>沙县高桥海泉家庭农场</t>
  </si>
  <si>
    <t>沙县高桥镇金桥烟农专业合作社</t>
  </si>
  <si>
    <t>沙县昌中农机专业合作社</t>
  </si>
  <si>
    <t>沙县高桥新坡野田家庭农场</t>
  </si>
  <si>
    <t>沙县高桥镇稻香居家庭农场</t>
  </si>
  <si>
    <t>沙县高桥长万家庭农场</t>
  </si>
  <si>
    <t>沙县高桥陆传清家庭农场</t>
  </si>
  <si>
    <t>沙县高桥镇仁火家庭农场</t>
  </si>
  <si>
    <t>邓远喜</t>
  </si>
  <si>
    <t>三明市沙县区高桥镇桃海家庭农场</t>
  </si>
  <si>
    <t>富口镇</t>
  </si>
  <si>
    <t>姜吉金</t>
  </si>
  <si>
    <t>高砂镇</t>
  </si>
  <si>
    <t>沙县宗窠家庭农场</t>
  </si>
  <si>
    <t>三明沙县金达农业发展有限公司</t>
  </si>
  <si>
    <t>沙县高砂镇振灿家庭农场</t>
  </si>
  <si>
    <t>郑湖乡</t>
  </si>
  <si>
    <t>沙县和成农机专业合作社</t>
  </si>
  <si>
    <t>合计</t>
  </si>
  <si>
    <t>26家主体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</si>
</sst>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49" applyFont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zoomScale="90" zoomScaleNormal="90" zoomScaleSheetLayoutView="90" workbookViewId="0">
      <pane ySplit="5" topLeftCell="A6" activePane="bottomLeft" state="frozen"/>
      <selection/>
      <selection pane="bottomLeft" activeCell="E38" sqref="E38"/>
    </sheetView>
  </sheetViews>
  <sheetFormatPr defaultColWidth="9" defaultRowHeight="13.5"/>
  <cols>
    <col min="3" max="3" width="15.75" customWidth="1"/>
    <col min="10" max="10" width="10.8333333333333" style="1" customWidth="1"/>
    <col min="12" max="13" width="9" customWidth="1"/>
  </cols>
  <sheetData>
    <row r="1" ht="27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7"/>
      <c r="Q2" s="17"/>
    </row>
    <row r="3" ht="26" customHeight="1" spans="1:17">
      <c r="A3" s="4" t="s">
        <v>2</v>
      </c>
      <c r="B3" s="5" t="s">
        <v>3</v>
      </c>
      <c r="C3" s="6" t="s">
        <v>4</v>
      </c>
      <c r="D3" s="7" t="s">
        <v>5</v>
      </c>
      <c r="E3" s="7"/>
      <c r="F3" s="7" t="s">
        <v>6</v>
      </c>
      <c r="G3" s="7"/>
      <c r="H3" s="7" t="s">
        <v>7</v>
      </c>
      <c r="I3" s="7"/>
      <c r="J3" s="7"/>
      <c r="K3" s="7" t="s">
        <v>8</v>
      </c>
      <c r="L3" s="7"/>
      <c r="M3" s="7" t="s">
        <v>9</v>
      </c>
      <c r="N3" s="7"/>
      <c r="O3" s="7" t="s">
        <v>10</v>
      </c>
      <c r="P3" s="7"/>
      <c r="Q3" s="7" t="s">
        <v>11</v>
      </c>
    </row>
    <row r="4" ht="40" customHeight="1" spans="1:17">
      <c r="A4" s="4"/>
      <c r="B4" s="8"/>
      <c r="C4" s="6"/>
      <c r="D4" s="5" t="s">
        <v>12</v>
      </c>
      <c r="E4" s="5" t="s">
        <v>13</v>
      </c>
      <c r="F4" s="5" t="s">
        <v>12</v>
      </c>
      <c r="G4" s="5" t="s">
        <v>13</v>
      </c>
      <c r="H4" s="5" t="s">
        <v>12</v>
      </c>
      <c r="I4" s="7" t="s">
        <v>14</v>
      </c>
      <c r="J4" s="7" t="s">
        <v>15</v>
      </c>
      <c r="K4" s="5" t="s">
        <v>12</v>
      </c>
      <c r="L4" s="5" t="s">
        <v>13</v>
      </c>
      <c r="M4" s="5" t="s">
        <v>12</v>
      </c>
      <c r="N4" s="5" t="s">
        <v>13</v>
      </c>
      <c r="O4" s="5" t="s">
        <v>12</v>
      </c>
      <c r="P4" s="5" t="s">
        <v>13</v>
      </c>
      <c r="Q4" s="7"/>
    </row>
    <row r="5" ht="29" customHeight="1" spans="1:17">
      <c r="A5" s="4"/>
      <c r="B5" s="9"/>
      <c r="C5" s="6"/>
      <c r="D5" s="9"/>
      <c r="E5" s="9"/>
      <c r="F5" s="9"/>
      <c r="G5" s="9"/>
      <c r="H5" s="9"/>
      <c r="I5" s="7" t="s">
        <v>13</v>
      </c>
      <c r="J5" s="7" t="s">
        <v>13</v>
      </c>
      <c r="K5" s="9"/>
      <c r="L5" s="9"/>
      <c r="M5" s="9"/>
      <c r="N5" s="9"/>
      <c r="O5" s="9"/>
      <c r="P5" s="9"/>
      <c r="Q5" s="7"/>
    </row>
    <row r="6" ht="18" customHeight="1" spans="1:17">
      <c r="A6" s="10" t="s">
        <v>16</v>
      </c>
      <c r="B6" s="11">
        <v>1</v>
      </c>
      <c r="C6" s="7" t="s">
        <v>17</v>
      </c>
      <c r="D6" s="11">
        <v>204</v>
      </c>
      <c r="E6" s="11">
        <f>D6*300</f>
        <v>61200</v>
      </c>
      <c r="F6" s="12" t="s">
        <v>18</v>
      </c>
      <c r="G6" s="11">
        <v>0</v>
      </c>
      <c r="H6" s="12" t="s">
        <v>18</v>
      </c>
      <c r="I6" s="11">
        <v>0</v>
      </c>
      <c r="J6" s="11">
        <v>0</v>
      </c>
      <c r="K6" s="11">
        <v>204</v>
      </c>
      <c r="L6" s="11">
        <f>K6*230</f>
        <v>46920</v>
      </c>
      <c r="M6" s="12" t="s">
        <v>18</v>
      </c>
      <c r="N6" s="11">
        <v>0</v>
      </c>
      <c r="O6" s="12" t="s">
        <v>18</v>
      </c>
      <c r="P6" s="11">
        <v>0</v>
      </c>
      <c r="Q6" s="11">
        <f>E6+L6</f>
        <v>108120</v>
      </c>
    </row>
    <row r="7" ht="27" customHeight="1" spans="1:17">
      <c r="A7" s="13"/>
      <c r="B7" s="11">
        <v>2</v>
      </c>
      <c r="C7" s="7" t="s">
        <v>19</v>
      </c>
      <c r="D7" s="14">
        <v>323</v>
      </c>
      <c r="E7" s="11">
        <f>D7*300</f>
        <v>96900</v>
      </c>
      <c r="F7" s="12" t="s">
        <v>18</v>
      </c>
      <c r="G7" s="11">
        <v>0</v>
      </c>
      <c r="H7" s="12" t="s">
        <v>18</v>
      </c>
      <c r="I7" s="11">
        <v>0</v>
      </c>
      <c r="J7" s="11">
        <v>0</v>
      </c>
      <c r="K7" s="11">
        <v>693</v>
      </c>
      <c r="L7" s="11">
        <f t="shared" ref="L7:L12" si="0">K7*230</f>
        <v>159390</v>
      </c>
      <c r="M7" s="12" t="s">
        <v>18</v>
      </c>
      <c r="N7" s="11">
        <v>0</v>
      </c>
      <c r="O7" s="12" t="s">
        <v>18</v>
      </c>
      <c r="P7" s="11">
        <v>0</v>
      </c>
      <c r="Q7" s="11">
        <f>E7+L7</f>
        <v>256290</v>
      </c>
    </row>
    <row r="8" ht="27" customHeight="1" spans="1:17">
      <c r="A8" s="15"/>
      <c r="B8" s="11">
        <v>3</v>
      </c>
      <c r="C8" s="7" t="s">
        <v>20</v>
      </c>
      <c r="D8" s="11">
        <v>128</v>
      </c>
      <c r="E8" s="11">
        <f>D8*300</f>
        <v>38400</v>
      </c>
      <c r="F8" s="12" t="s">
        <v>18</v>
      </c>
      <c r="G8" s="11">
        <v>0</v>
      </c>
      <c r="H8" s="12" t="s">
        <v>18</v>
      </c>
      <c r="I8" s="11">
        <v>0</v>
      </c>
      <c r="J8" s="11">
        <v>0</v>
      </c>
      <c r="K8" s="12" t="s">
        <v>18</v>
      </c>
      <c r="L8" s="11">
        <v>0</v>
      </c>
      <c r="M8" s="12" t="s">
        <v>18</v>
      </c>
      <c r="N8" s="11">
        <v>0</v>
      </c>
      <c r="O8" s="12" t="s">
        <v>18</v>
      </c>
      <c r="P8" s="11">
        <v>0</v>
      </c>
      <c r="Q8" s="11">
        <f>E8+L8</f>
        <v>38400</v>
      </c>
    </row>
    <row r="9" ht="27" customHeight="1" spans="1:17">
      <c r="A9" s="10" t="s">
        <v>21</v>
      </c>
      <c r="B9" s="11">
        <v>4</v>
      </c>
      <c r="C9" s="7" t="s">
        <v>22</v>
      </c>
      <c r="D9" s="12" t="s">
        <v>18</v>
      </c>
      <c r="E9" s="11">
        <v>0</v>
      </c>
      <c r="F9" s="11">
        <v>328</v>
      </c>
      <c r="G9" s="11">
        <f>F9*300</f>
        <v>98400</v>
      </c>
      <c r="H9" s="11">
        <v>328</v>
      </c>
      <c r="I9" s="11">
        <v>0</v>
      </c>
      <c r="J9" s="11">
        <f>330*H9</f>
        <v>108240</v>
      </c>
      <c r="K9" s="11">
        <v>304</v>
      </c>
      <c r="L9" s="11">
        <f t="shared" si="0"/>
        <v>69920</v>
      </c>
      <c r="M9" s="12" t="s">
        <v>18</v>
      </c>
      <c r="N9" s="11">
        <v>0</v>
      </c>
      <c r="O9" s="12" t="s">
        <v>18</v>
      </c>
      <c r="P9" s="11">
        <v>0</v>
      </c>
      <c r="Q9" s="11">
        <f>G9+J9+L9</f>
        <v>276560</v>
      </c>
    </row>
    <row r="10" ht="27" customHeight="1" spans="1:17">
      <c r="A10" s="13"/>
      <c r="B10" s="11">
        <v>5</v>
      </c>
      <c r="C10" s="7" t="s">
        <v>23</v>
      </c>
      <c r="D10" s="12" t="s">
        <v>18</v>
      </c>
      <c r="E10" s="11">
        <v>0</v>
      </c>
      <c r="F10" s="12" t="s">
        <v>18</v>
      </c>
      <c r="G10" s="11">
        <v>0</v>
      </c>
      <c r="H10" s="12" t="s">
        <v>18</v>
      </c>
      <c r="I10" s="11">
        <v>0</v>
      </c>
      <c r="J10" s="11">
        <v>0</v>
      </c>
      <c r="K10" s="11">
        <v>305</v>
      </c>
      <c r="L10" s="11">
        <f t="shared" si="0"/>
        <v>70150</v>
      </c>
      <c r="M10" s="12" t="s">
        <v>18</v>
      </c>
      <c r="N10" s="11">
        <v>0</v>
      </c>
      <c r="O10" s="12" t="s">
        <v>18</v>
      </c>
      <c r="P10" s="11">
        <v>0</v>
      </c>
      <c r="Q10" s="11">
        <f>L10</f>
        <v>70150</v>
      </c>
    </row>
    <row r="11" ht="27" customHeight="1" spans="1:17">
      <c r="A11" s="13"/>
      <c r="B11" s="11">
        <v>6</v>
      </c>
      <c r="C11" s="7" t="s">
        <v>24</v>
      </c>
      <c r="D11" s="12" t="s">
        <v>18</v>
      </c>
      <c r="E11" s="11">
        <v>0</v>
      </c>
      <c r="F11" s="12" t="s">
        <v>18</v>
      </c>
      <c r="G11" s="11">
        <v>0</v>
      </c>
      <c r="H11" s="12" t="s">
        <v>18</v>
      </c>
      <c r="I11" s="11">
        <v>0</v>
      </c>
      <c r="J11" s="11">
        <v>0</v>
      </c>
      <c r="K11" s="11">
        <v>312</v>
      </c>
      <c r="L11" s="11">
        <f t="shared" si="0"/>
        <v>71760</v>
      </c>
      <c r="M11" s="12" t="s">
        <v>18</v>
      </c>
      <c r="N11" s="11">
        <v>0</v>
      </c>
      <c r="O11" s="12" t="s">
        <v>18</v>
      </c>
      <c r="P11" s="11">
        <v>0</v>
      </c>
      <c r="Q11" s="11">
        <f>L11</f>
        <v>71760</v>
      </c>
    </row>
    <row r="12" ht="28" customHeight="1" spans="1:17">
      <c r="A12" s="13"/>
      <c r="B12" s="11">
        <v>7</v>
      </c>
      <c r="C12" s="7" t="s">
        <v>25</v>
      </c>
      <c r="D12" s="12" t="s">
        <v>18</v>
      </c>
      <c r="E12" s="11">
        <v>0</v>
      </c>
      <c r="F12" s="12" t="s">
        <v>18</v>
      </c>
      <c r="G12" s="11">
        <v>0</v>
      </c>
      <c r="H12" s="12" t="s">
        <v>18</v>
      </c>
      <c r="I12" s="11">
        <v>0</v>
      </c>
      <c r="J12" s="11">
        <v>0</v>
      </c>
      <c r="K12" s="11">
        <v>722</v>
      </c>
      <c r="L12" s="11">
        <f t="shared" si="0"/>
        <v>166060</v>
      </c>
      <c r="M12" s="12" t="s">
        <v>18</v>
      </c>
      <c r="N12" s="11">
        <v>0</v>
      </c>
      <c r="O12" s="12" t="s">
        <v>18</v>
      </c>
      <c r="P12" s="11">
        <v>0</v>
      </c>
      <c r="Q12" s="11">
        <f>L12</f>
        <v>166060</v>
      </c>
    </row>
    <row r="13" ht="28" customHeight="1" spans="1:17">
      <c r="A13" s="15"/>
      <c r="B13" s="11">
        <v>8</v>
      </c>
      <c r="C13" s="7" t="s">
        <v>26</v>
      </c>
      <c r="D13" s="12" t="s">
        <v>18</v>
      </c>
      <c r="E13" s="11">
        <v>0</v>
      </c>
      <c r="F13" s="12" t="s">
        <v>18</v>
      </c>
      <c r="G13" s="11">
        <v>0</v>
      </c>
      <c r="H13" s="12" t="s">
        <v>18</v>
      </c>
      <c r="I13" s="11">
        <v>0</v>
      </c>
      <c r="J13" s="11">
        <v>0</v>
      </c>
      <c r="K13" s="12" t="s">
        <v>18</v>
      </c>
      <c r="L13" s="11">
        <v>0</v>
      </c>
      <c r="M13" s="11">
        <v>160</v>
      </c>
      <c r="N13" s="11">
        <f>100*M13</f>
        <v>16000</v>
      </c>
      <c r="O13" s="12" t="s">
        <v>18</v>
      </c>
      <c r="P13" s="11">
        <v>0</v>
      </c>
      <c r="Q13" s="11">
        <f>N13</f>
        <v>16000</v>
      </c>
    </row>
    <row r="14" ht="28" customHeight="1" spans="1:17">
      <c r="A14" s="10" t="s">
        <v>27</v>
      </c>
      <c r="B14" s="11">
        <v>9</v>
      </c>
      <c r="C14" s="7" t="s">
        <v>28</v>
      </c>
      <c r="D14" s="12" t="s">
        <v>18</v>
      </c>
      <c r="E14" s="11">
        <v>0</v>
      </c>
      <c r="F14" s="12" t="s">
        <v>18</v>
      </c>
      <c r="G14" s="11">
        <v>0</v>
      </c>
      <c r="H14" s="12" t="s">
        <v>18</v>
      </c>
      <c r="I14" s="11">
        <v>0</v>
      </c>
      <c r="J14" s="11">
        <v>0</v>
      </c>
      <c r="K14" s="12" t="s">
        <v>18</v>
      </c>
      <c r="L14" s="11">
        <v>0</v>
      </c>
      <c r="M14" s="11">
        <v>116</v>
      </c>
      <c r="N14" s="11">
        <f>100*M14</f>
        <v>11600</v>
      </c>
      <c r="O14" s="12" t="s">
        <v>18</v>
      </c>
      <c r="P14" s="11">
        <v>0</v>
      </c>
      <c r="Q14" s="11">
        <f>N14</f>
        <v>11600</v>
      </c>
    </row>
    <row r="15" ht="28" customHeight="1" spans="1:17">
      <c r="A15" s="13"/>
      <c r="B15" s="11">
        <v>10</v>
      </c>
      <c r="C15" s="7" t="s">
        <v>29</v>
      </c>
      <c r="D15" s="12" t="s">
        <v>18</v>
      </c>
      <c r="E15" s="11">
        <v>0</v>
      </c>
      <c r="F15" s="12" t="s">
        <v>18</v>
      </c>
      <c r="G15" s="11">
        <v>0</v>
      </c>
      <c r="H15" s="12" t="s">
        <v>18</v>
      </c>
      <c r="I15" s="11">
        <v>0</v>
      </c>
      <c r="J15" s="11">
        <v>0</v>
      </c>
      <c r="K15" s="12" t="s">
        <v>18</v>
      </c>
      <c r="L15" s="11">
        <v>0</v>
      </c>
      <c r="M15" s="11">
        <v>104</v>
      </c>
      <c r="N15" s="11">
        <f>100*M15</f>
        <v>10400</v>
      </c>
      <c r="O15" s="12" t="s">
        <v>18</v>
      </c>
      <c r="P15" s="11">
        <v>0</v>
      </c>
      <c r="Q15" s="11">
        <f>N15</f>
        <v>10400</v>
      </c>
    </row>
    <row r="16" ht="28" customHeight="1" spans="1:17">
      <c r="A16" s="13"/>
      <c r="B16" s="11">
        <v>11</v>
      </c>
      <c r="C16" s="7" t="s">
        <v>30</v>
      </c>
      <c r="D16" s="12" t="s">
        <v>18</v>
      </c>
      <c r="E16" s="11">
        <v>0</v>
      </c>
      <c r="F16" s="12" t="s">
        <v>18</v>
      </c>
      <c r="G16" s="11">
        <v>0</v>
      </c>
      <c r="H16" s="12" t="s">
        <v>18</v>
      </c>
      <c r="I16" s="11">
        <v>0</v>
      </c>
      <c r="J16" s="11">
        <v>0</v>
      </c>
      <c r="K16" s="12" t="s">
        <v>18</v>
      </c>
      <c r="L16" s="11">
        <v>0</v>
      </c>
      <c r="M16" s="11">
        <v>156</v>
      </c>
      <c r="N16" s="11">
        <f>100*M16</f>
        <v>15600</v>
      </c>
      <c r="O16" s="12" t="s">
        <v>18</v>
      </c>
      <c r="P16" s="11">
        <v>0</v>
      </c>
      <c r="Q16" s="11">
        <f>N16</f>
        <v>15600</v>
      </c>
    </row>
    <row r="17" ht="28" customHeight="1" spans="1:17">
      <c r="A17" s="13"/>
      <c r="B17" s="11">
        <v>12</v>
      </c>
      <c r="C17" s="7" t="s">
        <v>31</v>
      </c>
      <c r="D17" s="12" t="s">
        <v>18</v>
      </c>
      <c r="E17" s="11">
        <v>0</v>
      </c>
      <c r="F17" s="12" t="s">
        <v>18</v>
      </c>
      <c r="G17" s="11">
        <v>0</v>
      </c>
      <c r="H17" s="12" t="s">
        <v>18</v>
      </c>
      <c r="I17" s="11">
        <v>0</v>
      </c>
      <c r="J17" s="11">
        <v>0</v>
      </c>
      <c r="K17" s="12" t="s">
        <v>18</v>
      </c>
      <c r="L17" s="11">
        <v>0</v>
      </c>
      <c r="M17" s="11">
        <v>198</v>
      </c>
      <c r="N17" s="11">
        <f>100*M17</f>
        <v>19800</v>
      </c>
      <c r="O17" s="12" t="s">
        <v>18</v>
      </c>
      <c r="P17" s="11">
        <v>0</v>
      </c>
      <c r="Q17" s="11">
        <f>N17</f>
        <v>19800</v>
      </c>
    </row>
    <row r="18" ht="28" customHeight="1" spans="1:17">
      <c r="A18" s="13"/>
      <c r="B18" s="11">
        <v>13</v>
      </c>
      <c r="C18" s="7" t="s">
        <v>32</v>
      </c>
      <c r="D18" s="12" t="s">
        <v>18</v>
      </c>
      <c r="E18" s="11">
        <v>0</v>
      </c>
      <c r="F18" s="11">
        <v>229</v>
      </c>
      <c r="G18" s="11">
        <f>F18*300</f>
        <v>68700</v>
      </c>
      <c r="H18" s="11">
        <v>229</v>
      </c>
      <c r="I18" s="11">
        <f>230*H18</f>
        <v>52670</v>
      </c>
      <c r="J18" s="18">
        <v>0</v>
      </c>
      <c r="K18" s="12" t="s">
        <v>18</v>
      </c>
      <c r="L18" s="11">
        <v>0</v>
      </c>
      <c r="M18" s="12" t="s">
        <v>18</v>
      </c>
      <c r="N18" s="11">
        <v>0</v>
      </c>
      <c r="O18" s="12" t="s">
        <v>18</v>
      </c>
      <c r="P18" s="11">
        <v>0</v>
      </c>
      <c r="Q18" s="11">
        <f>G18+I18</f>
        <v>121370</v>
      </c>
    </row>
    <row r="19" ht="27" customHeight="1" spans="1:17">
      <c r="A19" s="13"/>
      <c r="B19" s="11">
        <v>14</v>
      </c>
      <c r="C19" s="7" t="s">
        <v>33</v>
      </c>
      <c r="D19" s="12" t="s">
        <v>18</v>
      </c>
      <c r="E19" s="11">
        <v>0</v>
      </c>
      <c r="F19" s="11">
        <v>202</v>
      </c>
      <c r="G19" s="11">
        <f>F19*300</f>
        <v>60600</v>
      </c>
      <c r="H19" s="11">
        <v>0</v>
      </c>
      <c r="I19" s="11">
        <v>0</v>
      </c>
      <c r="J19" s="11">
        <v>0</v>
      </c>
      <c r="K19" s="12" t="s">
        <v>18</v>
      </c>
      <c r="L19" s="11">
        <v>0</v>
      </c>
      <c r="M19" s="12" t="s">
        <v>18</v>
      </c>
      <c r="N19" s="11">
        <v>0</v>
      </c>
      <c r="O19" s="12" t="s">
        <v>18</v>
      </c>
      <c r="P19" s="11">
        <v>0</v>
      </c>
      <c r="Q19" s="11">
        <f>G19</f>
        <v>60600</v>
      </c>
    </row>
    <row r="20" ht="27" customHeight="1" spans="1:17">
      <c r="A20" s="13"/>
      <c r="B20" s="11">
        <v>15</v>
      </c>
      <c r="C20" s="7" t="s">
        <v>34</v>
      </c>
      <c r="D20" s="12" t="s">
        <v>18</v>
      </c>
      <c r="E20" s="11">
        <v>0</v>
      </c>
      <c r="F20" s="12" t="s">
        <v>18</v>
      </c>
      <c r="G20" s="11">
        <v>0</v>
      </c>
      <c r="H20" s="12" t="s">
        <v>18</v>
      </c>
      <c r="I20" s="11">
        <v>0</v>
      </c>
      <c r="J20" s="11">
        <v>0</v>
      </c>
      <c r="K20" s="11">
        <v>202</v>
      </c>
      <c r="L20" s="11">
        <f>K20*230</f>
        <v>46460</v>
      </c>
      <c r="M20" s="12" t="s">
        <v>18</v>
      </c>
      <c r="N20" s="11">
        <v>0</v>
      </c>
      <c r="O20" s="12" t="s">
        <v>18</v>
      </c>
      <c r="P20" s="11">
        <v>0</v>
      </c>
      <c r="Q20" s="11">
        <f>L20</f>
        <v>46460</v>
      </c>
    </row>
    <row r="21" ht="27" customHeight="1" spans="1:17">
      <c r="A21" s="13"/>
      <c r="B21" s="11">
        <v>16</v>
      </c>
      <c r="C21" s="7" t="s">
        <v>35</v>
      </c>
      <c r="D21" s="12" t="s">
        <v>18</v>
      </c>
      <c r="E21" s="11">
        <v>0</v>
      </c>
      <c r="F21" s="12" t="s">
        <v>18</v>
      </c>
      <c r="G21" s="11">
        <v>0</v>
      </c>
      <c r="H21" s="12" t="s">
        <v>18</v>
      </c>
      <c r="I21" s="11">
        <v>0</v>
      </c>
      <c r="J21" s="11">
        <v>0</v>
      </c>
      <c r="K21" s="11">
        <v>209.6</v>
      </c>
      <c r="L21" s="11">
        <f t="shared" ref="L21:L31" si="1">K21*230</f>
        <v>48208</v>
      </c>
      <c r="M21" s="12" t="s">
        <v>18</v>
      </c>
      <c r="N21" s="11">
        <v>0</v>
      </c>
      <c r="O21" s="12" t="s">
        <v>18</v>
      </c>
      <c r="P21" s="11">
        <v>0</v>
      </c>
      <c r="Q21" s="11">
        <f>L21</f>
        <v>48208</v>
      </c>
    </row>
    <row r="22" ht="27" customHeight="1" spans="1:17">
      <c r="A22" s="13"/>
      <c r="B22" s="11">
        <v>17</v>
      </c>
      <c r="C22" s="7" t="s">
        <v>36</v>
      </c>
      <c r="D22" s="11">
        <v>214</v>
      </c>
      <c r="E22" s="11">
        <f>D22*300</f>
        <v>64200</v>
      </c>
      <c r="F22" s="12" t="s">
        <v>18</v>
      </c>
      <c r="G22" s="11">
        <v>0</v>
      </c>
      <c r="H22" s="12" t="s">
        <v>18</v>
      </c>
      <c r="I22" s="11">
        <v>0</v>
      </c>
      <c r="J22" s="11">
        <v>0</v>
      </c>
      <c r="K22" s="11">
        <v>274</v>
      </c>
      <c r="L22" s="11">
        <f t="shared" si="1"/>
        <v>63020</v>
      </c>
      <c r="M22" s="12" t="s">
        <v>18</v>
      </c>
      <c r="N22" s="11">
        <v>0</v>
      </c>
      <c r="O22" s="12" t="s">
        <v>18</v>
      </c>
      <c r="P22" s="11">
        <v>0</v>
      </c>
      <c r="Q22" s="11">
        <f>E22+L22</f>
        <v>127220</v>
      </c>
    </row>
    <row r="23" ht="27" customHeight="1" spans="1:17">
      <c r="A23" s="13"/>
      <c r="B23" s="11">
        <v>18</v>
      </c>
      <c r="C23" s="7" t="s">
        <v>37</v>
      </c>
      <c r="D23" s="11">
        <v>410</v>
      </c>
      <c r="E23" s="11">
        <f t="shared" ref="E23:E29" si="2">D23*300</f>
        <v>123000</v>
      </c>
      <c r="F23" s="12" t="s">
        <v>18</v>
      </c>
      <c r="G23" s="11">
        <v>0</v>
      </c>
      <c r="H23" s="12" t="s">
        <v>18</v>
      </c>
      <c r="I23" s="11">
        <v>0</v>
      </c>
      <c r="J23" s="11">
        <v>0</v>
      </c>
      <c r="K23" s="11">
        <v>495</v>
      </c>
      <c r="L23" s="11">
        <f t="shared" si="1"/>
        <v>113850</v>
      </c>
      <c r="M23" s="12" t="s">
        <v>18</v>
      </c>
      <c r="N23" s="11">
        <v>0</v>
      </c>
      <c r="O23" s="12" t="s">
        <v>18</v>
      </c>
      <c r="P23" s="11">
        <v>0</v>
      </c>
      <c r="Q23" s="11">
        <f>E23+L23</f>
        <v>236850</v>
      </c>
    </row>
    <row r="24" ht="27" customHeight="1" spans="1:17">
      <c r="A24" s="13"/>
      <c r="B24" s="11">
        <v>19</v>
      </c>
      <c r="C24" s="7" t="s">
        <v>38</v>
      </c>
      <c r="D24" s="11">
        <v>200</v>
      </c>
      <c r="E24" s="11">
        <f t="shared" si="2"/>
        <v>60000</v>
      </c>
      <c r="F24" s="11">
        <v>173</v>
      </c>
      <c r="G24" s="11">
        <f t="shared" ref="G24:G28" si="3">F24*300</f>
        <v>51900</v>
      </c>
      <c r="H24" s="11">
        <v>0</v>
      </c>
      <c r="I24" s="11">
        <v>0</v>
      </c>
      <c r="J24" s="11">
        <v>0</v>
      </c>
      <c r="K24" s="12" t="s">
        <v>18</v>
      </c>
      <c r="L24" s="11">
        <v>0</v>
      </c>
      <c r="M24" s="12" t="s">
        <v>18</v>
      </c>
      <c r="N24" s="11">
        <v>0</v>
      </c>
      <c r="O24" s="12" t="s">
        <v>18</v>
      </c>
      <c r="P24" s="11">
        <v>0</v>
      </c>
      <c r="Q24" s="11">
        <f>E24+G24</f>
        <v>111900</v>
      </c>
    </row>
    <row r="25" ht="18" customHeight="1" spans="1:17">
      <c r="A25" s="13"/>
      <c r="B25" s="11">
        <v>20</v>
      </c>
      <c r="C25" s="7" t="s">
        <v>39</v>
      </c>
      <c r="D25" s="12" t="s">
        <v>18</v>
      </c>
      <c r="E25" s="11">
        <v>0</v>
      </c>
      <c r="F25" s="12" t="s">
        <v>18</v>
      </c>
      <c r="G25" s="11">
        <v>0</v>
      </c>
      <c r="H25" s="12" t="s">
        <v>18</v>
      </c>
      <c r="I25" s="11">
        <v>0</v>
      </c>
      <c r="J25" s="11">
        <v>0</v>
      </c>
      <c r="K25" s="11">
        <v>222</v>
      </c>
      <c r="L25" s="11">
        <f t="shared" si="1"/>
        <v>51060</v>
      </c>
      <c r="M25" s="12" t="s">
        <v>18</v>
      </c>
      <c r="N25" s="11">
        <v>0</v>
      </c>
      <c r="O25" s="12" t="s">
        <v>18</v>
      </c>
      <c r="P25" s="11">
        <v>0</v>
      </c>
      <c r="Q25" s="11">
        <f>L25</f>
        <v>51060</v>
      </c>
    </row>
    <row r="26" ht="29" customHeight="1" spans="1:17">
      <c r="A26" s="15"/>
      <c r="B26" s="11">
        <v>21</v>
      </c>
      <c r="C26" s="7" t="s">
        <v>40</v>
      </c>
      <c r="D26" s="12" t="s">
        <v>18</v>
      </c>
      <c r="E26" s="11">
        <v>0</v>
      </c>
      <c r="F26" s="12" t="s">
        <v>18</v>
      </c>
      <c r="G26" s="11">
        <v>0</v>
      </c>
      <c r="H26" s="12" t="s">
        <v>18</v>
      </c>
      <c r="I26" s="11">
        <v>0</v>
      </c>
      <c r="J26" s="11">
        <v>0</v>
      </c>
      <c r="K26" s="12" t="s">
        <v>18</v>
      </c>
      <c r="L26" s="11">
        <v>0</v>
      </c>
      <c r="M26" s="12" t="s">
        <v>18</v>
      </c>
      <c r="N26" s="11">
        <v>0</v>
      </c>
      <c r="O26" s="11">
        <v>32</v>
      </c>
      <c r="P26" s="11">
        <f>O26*300</f>
        <v>9600</v>
      </c>
      <c r="Q26" s="11">
        <f>P26</f>
        <v>9600</v>
      </c>
    </row>
    <row r="27" ht="16" customHeight="1" spans="1:17">
      <c r="A27" s="16" t="s">
        <v>41</v>
      </c>
      <c r="B27" s="11">
        <v>22</v>
      </c>
      <c r="C27" s="7" t="s">
        <v>42</v>
      </c>
      <c r="D27" s="12" t="s">
        <v>18</v>
      </c>
      <c r="E27" s="11">
        <v>0</v>
      </c>
      <c r="F27" s="11">
        <v>113.5</v>
      </c>
      <c r="G27" s="11">
        <f t="shared" si="3"/>
        <v>34050</v>
      </c>
      <c r="H27" s="11">
        <v>0</v>
      </c>
      <c r="I27" s="11">
        <v>0</v>
      </c>
      <c r="J27" s="19">
        <v>0</v>
      </c>
      <c r="K27" s="12" t="s">
        <v>18</v>
      </c>
      <c r="L27" s="11">
        <v>0</v>
      </c>
      <c r="M27" s="12" t="s">
        <v>18</v>
      </c>
      <c r="N27" s="11">
        <v>0</v>
      </c>
      <c r="O27" s="12" t="s">
        <v>18</v>
      </c>
      <c r="P27" s="11">
        <v>0</v>
      </c>
      <c r="Q27" s="11">
        <f>G27</f>
        <v>34050</v>
      </c>
    </row>
    <row r="28" ht="18" customHeight="1" spans="1:17">
      <c r="A28" s="10" t="s">
        <v>43</v>
      </c>
      <c r="B28" s="11">
        <v>23</v>
      </c>
      <c r="C28" s="7" t="s">
        <v>44</v>
      </c>
      <c r="D28" s="11">
        <v>270</v>
      </c>
      <c r="E28" s="11">
        <f t="shared" si="2"/>
        <v>81000</v>
      </c>
      <c r="F28" s="11">
        <v>250</v>
      </c>
      <c r="G28" s="11">
        <f t="shared" si="3"/>
        <v>75000</v>
      </c>
      <c r="H28" s="11">
        <v>250</v>
      </c>
      <c r="I28" s="11">
        <f>230*H28</f>
        <v>57500</v>
      </c>
      <c r="J28" s="19">
        <v>0</v>
      </c>
      <c r="K28" s="12" t="s">
        <v>18</v>
      </c>
      <c r="L28" s="11">
        <v>0</v>
      </c>
      <c r="M28" s="12" t="s">
        <v>18</v>
      </c>
      <c r="N28" s="11">
        <v>0</v>
      </c>
      <c r="O28" s="12" t="s">
        <v>18</v>
      </c>
      <c r="P28" s="11">
        <v>0</v>
      </c>
      <c r="Q28" s="11">
        <f>E28+G28+I28</f>
        <v>213500</v>
      </c>
    </row>
    <row r="29" ht="27" customHeight="1" spans="1:17">
      <c r="A29" s="13"/>
      <c r="B29" s="11">
        <v>24</v>
      </c>
      <c r="C29" s="7" t="s">
        <v>45</v>
      </c>
      <c r="D29" s="11">
        <v>100</v>
      </c>
      <c r="E29" s="11">
        <f t="shared" si="2"/>
        <v>30000</v>
      </c>
      <c r="F29" s="12" t="s">
        <v>18</v>
      </c>
      <c r="G29" s="11">
        <v>0</v>
      </c>
      <c r="H29" s="12" t="s">
        <v>18</v>
      </c>
      <c r="I29" s="11">
        <v>0</v>
      </c>
      <c r="J29" s="11">
        <v>0</v>
      </c>
      <c r="K29" s="12" t="s">
        <v>18</v>
      </c>
      <c r="L29" s="11">
        <v>0</v>
      </c>
      <c r="M29" s="12" t="s">
        <v>18</v>
      </c>
      <c r="N29" s="11">
        <v>0</v>
      </c>
      <c r="O29" s="12" t="s">
        <v>18</v>
      </c>
      <c r="P29" s="11">
        <v>0</v>
      </c>
      <c r="Q29" s="11">
        <f>E29</f>
        <v>30000</v>
      </c>
    </row>
    <row r="30" ht="27" customHeight="1" spans="1:17">
      <c r="A30" s="15"/>
      <c r="B30" s="11">
        <v>25</v>
      </c>
      <c r="C30" s="7" t="s">
        <v>46</v>
      </c>
      <c r="D30" s="12" t="s">
        <v>18</v>
      </c>
      <c r="E30" s="11">
        <v>0</v>
      </c>
      <c r="F30" s="12" t="s">
        <v>18</v>
      </c>
      <c r="G30" s="11">
        <v>0</v>
      </c>
      <c r="H30" s="12" t="s">
        <v>18</v>
      </c>
      <c r="I30" s="11">
        <v>0</v>
      </c>
      <c r="J30" s="11">
        <v>0</v>
      </c>
      <c r="K30" s="11">
        <v>410</v>
      </c>
      <c r="L30" s="11">
        <f t="shared" si="1"/>
        <v>94300</v>
      </c>
      <c r="M30" s="12" t="s">
        <v>18</v>
      </c>
      <c r="N30" s="11">
        <v>0</v>
      </c>
      <c r="O30" s="12" t="s">
        <v>18</v>
      </c>
      <c r="P30" s="11">
        <v>0</v>
      </c>
      <c r="Q30" s="11">
        <f>L30</f>
        <v>94300</v>
      </c>
    </row>
    <row r="31" ht="27" customHeight="1" spans="1:17">
      <c r="A31" s="16" t="s">
        <v>47</v>
      </c>
      <c r="B31" s="11">
        <v>26</v>
      </c>
      <c r="C31" s="7" t="s">
        <v>48</v>
      </c>
      <c r="D31" s="12" t="s">
        <v>18</v>
      </c>
      <c r="E31" s="11">
        <v>0</v>
      </c>
      <c r="F31" s="12" t="s">
        <v>18</v>
      </c>
      <c r="G31" s="11">
        <v>0</v>
      </c>
      <c r="H31" s="12" t="s">
        <v>18</v>
      </c>
      <c r="I31" s="11">
        <v>0</v>
      </c>
      <c r="J31" s="11">
        <v>0</v>
      </c>
      <c r="K31" s="11">
        <v>206.5</v>
      </c>
      <c r="L31" s="11">
        <f t="shared" si="1"/>
        <v>47495</v>
      </c>
      <c r="M31" s="12" t="s">
        <v>18</v>
      </c>
      <c r="N31" s="11">
        <v>0</v>
      </c>
      <c r="O31" s="12" t="s">
        <v>18</v>
      </c>
      <c r="P31" s="11">
        <v>0</v>
      </c>
      <c r="Q31" s="11">
        <f>L31</f>
        <v>47495</v>
      </c>
    </row>
    <row r="32" ht="20" customHeight="1" spans="1:17">
      <c r="A32" s="7" t="s">
        <v>49</v>
      </c>
      <c r="B32" s="11"/>
      <c r="C32" s="16" t="s">
        <v>50</v>
      </c>
      <c r="D32" s="11">
        <f t="shared" ref="D32:I32" si="4">SUM(D6:D31)</f>
        <v>1849</v>
      </c>
      <c r="E32" s="11">
        <f t="shared" si="4"/>
        <v>554700</v>
      </c>
      <c r="F32" s="11">
        <f t="shared" si="4"/>
        <v>1295.5</v>
      </c>
      <c r="G32" s="11">
        <f t="shared" si="4"/>
        <v>388650</v>
      </c>
      <c r="H32" s="11">
        <f t="shared" si="4"/>
        <v>807</v>
      </c>
      <c r="I32" s="11">
        <f t="shared" si="4"/>
        <v>110170</v>
      </c>
      <c r="J32" s="11">
        <f t="shared" ref="J32:Q32" si="5">SUM(J6:J31)</f>
        <v>108240</v>
      </c>
      <c r="K32" s="11">
        <f t="shared" si="5"/>
        <v>4559.1</v>
      </c>
      <c r="L32" s="11">
        <f t="shared" si="5"/>
        <v>1048593</v>
      </c>
      <c r="M32" s="11">
        <f t="shared" si="5"/>
        <v>734</v>
      </c>
      <c r="N32" s="11">
        <f t="shared" si="5"/>
        <v>73400</v>
      </c>
      <c r="O32" s="11">
        <f t="shared" si="5"/>
        <v>32</v>
      </c>
      <c r="P32" s="11">
        <f t="shared" si="5"/>
        <v>9600</v>
      </c>
      <c r="Q32" s="11">
        <f t="shared" si="5"/>
        <v>2293353</v>
      </c>
    </row>
  </sheetData>
  <autoFilter xmlns:etc="http://www.wps.cn/officeDocument/2017/etCustomData" ref="A5:Q32" etc:filterBottomFollowUsedRange="0">
    <extLst/>
  </autoFilter>
  <mergeCells count="27">
    <mergeCell ref="A1:Q1"/>
    <mergeCell ref="A2:Q2"/>
    <mergeCell ref="D3:E3"/>
    <mergeCell ref="F3:G3"/>
    <mergeCell ref="H3:J3"/>
    <mergeCell ref="K3:L3"/>
    <mergeCell ref="M3:N3"/>
    <mergeCell ref="O3:P3"/>
    <mergeCell ref="A3:A5"/>
    <mergeCell ref="A6:A8"/>
    <mergeCell ref="A9:A13"/>
    <mergeCell ref="A14:A26"/>
    <mergeCell ref="A28:A30"/>
    <mergeCell ref="B3:B5"/>
    <mergeCell ref="C3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  <mergeCell ref="P4:P5"/>
    <mergeCell ref="Q3:Q5"/>
  </mergeCells>
  <pageMargins left="0.511805555555556" right="0.432638888888889" top="0.865972222222222" bottom="0.66875" header="0.5" footer="0.5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肖Y</cp:lastModifiedBy>
  <dcterms:created xsi:type="dcterms:W3CDTF">2024-11-20T09:36:00Z</dcterms:created>
  <dcterms:modified xsi:type="dcterms:W3CDTF">2024-12-09T02:08:08Z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64CBA86156FC4FDCA0441E99C2932FEB_13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